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1995" windowWidth="18555" windowHeight="11895" firstSheet="1" activeTab="1"/>
  </bookViews>
  <sheets>
    <sheet name="форма 2п моно (2)" sheetId="1" state="hidden" r:id="rId1"/>
    <sheet name="форма 2п моно" sheetId="2" r:id="rId2"/>
    <sheet name="Лист1" sheetId="3" state="hidden" r:id="rId3"/>
    <sheet name="Лист2" sheetId="4" state="hidden" r:id="rId4"/>
  </sheets>
  <definedNames>
    <definedName name="_xlnm.Print_Titles" localSheetId="2">'Лист1'!$6:$8</definedName>
    <definedName name="_xlnm.Print_Titles" localSheetId="1">'форма 2п моно'!$5:$8</definedName>
    <definedName name="_xlnm.Print_Titles" localSheetId="0">'форма 2п моно (2)'!$5:$7</definedName>
  </definedNames>
  <calcPr fullCalcOnLoad="1"/>
</workbook>
</file>

<file path=xl/sharedStrings.xml><?xml version="1.0" encoding="utf-8"?>
<sst xmlns="http://schemas.openxmlformats.org/spreadsheetml/2006/main" count="679" uniqueCount="185">
  <si>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</si>
  <si>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</si>
  <si>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</si>
  <si>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</si>
  <si>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</si>
  <si>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</si>
  <si>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в % к предыдущему году</t>
  </si>
  <si>
    <t>%</t>
  </si>
  <si>
    <t>Ввод в эксплуатацию жилых домов</t>
  </si>
  <si>
    <t>кв. м</t>
  </si>
  <si>
    <t>Индекс-дефлятор товарооборота к предыдущему году</t>
  </si>
  <si>
    <t>Индекс потребительских цен (к декабрю предыдущего года)</t>
  </si>
  <si>
    <t>тыс. человек</t>
  </si>
  <si>
    <t>руб.</t>
  </si>
  <si>
    <t>Количество родившихся</t>
  </si>
  <si>
    <t>Количество умерших</t>
  </si>
  <si>
    <t>Естественный прирост (+), убыль (-)</t>
  </si>
  <si>
    <t>Миграция населения</t>
  </si>
  <si>
    <t>прибыло</t>
  </si>
  <si>
    <t>выбыло</t>
  </si>
  <si>
    <t>Миграционный прирост (+), снижение (-)</t>
  </si>
  <si>
    <t>рублей</t>
  </si>
  <si>
    <t>Оборот общественного питания по крупным и средним предприятиям</t>
  </si>
  <si>
    <t xml:space="preserve">в % к предыдущему году в сопоставимых ценах </t>
  </si>
  <si>
    <t>Среднемесячная заработная плата одного работника по крупным и средним предприятиям</t>
  </si>
  <si>
    <t>Сальдированный финансовый результат (прибыль-убыток) по крупным и средним предприятиям</t>
  </si>
  <si>
    <t>добыча полезных ископаемых</t>
  </si>
  <si>
    <t>обрабатывающие производства</t>
  </si>
  <si>
    <t>млн. рублей</t>
  </si>
  <si>
    <t>Сальдированный финансовый результат организаций промышленности (прибыль – убыток)</t>
  </si>
  <si>
    <t>Финансовый результат прибыльных организаций</t>
  </si>
  <si>
    <t>Финансовый результат прибыльных организаций промышленности</t>
  </si>
  <si>
    <t>в том числе по видам экономической деятельности:</t>
  </si>
  <si>
    <t>Удельный вес прибыльных организаций в общем числе организаций</t>
  </si>
  <si>
    <t>Сумма дивидендов по акциям, находящимся в муниципальной собственности</t>
  </si>
  <si>
    <t>Поступления от реализации имущества, находящегося в муниципальной собственности</t>
  </si>
  <si>
    <t>Поступления от продажи акций, находящихся в муниципальной собственности</t>
  </si>
  <si>
    <t>Поступления от сдачи в аренду имущества, входящего в состав муниципальной казны</t>
  </si>
  <si>
    <t>тыс. рублей</t>
  </si>
  <si>
    <t>человек</t>
  </si>
  <si>
    <t>Численность работников, предполагаемых к увольнению  с градообразующего предприятия</t>
  </si>
  <si>
    <t>в % к предыдущему году в сопоставимых ценах</t>
  </si>
  <si>
    <t>Численность постоянного населения (среднегодовая) - всего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</si>
  <si>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</si>
  <si>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</si>
  <si>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</si>
  <si>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</si>
  <si>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</si>
  <si>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</si>
  <si>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</si>
  <si>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</si>
  <si>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Доходы - всего</t>
  </si>
  <si>
    <t>тыс. руб.</t>
  </si>
  <si>
    <t>в том числе:</t>
  </si>
  <si>
    <t>Реальные располагаемые денежные доходы населения</t>
  </si>
  <si>
    <t>Денежные доходы в расчете на душу населения в месяц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</si>
  <si>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</si>
  <si>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</si>
  <si>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</si>
  <si>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в % ко всему населению</t>
  </si>
  <si>
    <t xml:space="preserve">3. Трудовые ресурсы </t>
  </si>
  <si>
    <t xml:space="preserve"> человек</t>
  </si>
  <si>
    <t xml:space="preserve">Численность занятых в экономике (среднегодовая) – всего, </t>
  </si>
  <si>
    <t xml:space="preserve">Доля занятых в экономике в общей численности трудовых ресурсов </t>
  </si>
  <si>
    <t>Численность незанятых в экономике</t>
  </si>
  <si>
    <t xml:space="preserve">человек </t>
  </si>
  <si>
    <t>Численность населения в трудоспособном возрасте</t>
  </si>
  <si>
    <t>Уровень занятости населения (отношение занятого населения к численности  населения в трудоспособном возрасте)</t>
  </si>
  <si>
    <t>Численность безработных, зарегистрированных в органах государственной службы занятости</t>
  </si>
  <si>
    <t>Экономически активное население (считается  возраст от 15 до 72 лет)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</si>
  <si>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</si>
  <si>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>Уровень общей безработицы (отношение общей численности безработных к экономически активному населению)</t>
  </si>
  <si>
    <t>человек на  1000 населения</t>
  </si>
  <si>
    <t>4. Занятость населения</t>
  </si>
  <si>
    <t>НАЗВАНИЕ МОНОПРОФИЛЬНОГО МУНИЦИПАЛЬНОГО ОБРАЗОВАНИЯ</t>
  </si>
  <si>
    <t xml:space="preserve">Общая численность безработных </t>
  </si>
  <si>
    <t xml:space="preserve">          прибыль</t>
  </si>
  <si>
    <t xml:space="preserve">          амортизация</t>
  </si>
  <si>
    <t xml:space="preserve">           средства внебюджетных фондов</t>
  </si>
  <si>
    <t>Инвестиции в основной капитал за счет всех источников финансирования</t>
  </si>
  <si>
    <t>% к предыдущему году в сопоставимых ценах</t>
  </si>
  <si>
    <t xml:space="preserve">Индекс физического объема инвестиций в основной капитал </t>
  </si>
  <si>
    <t>Численность населения с  денежными доходами  ниже величины прожиточного минимума (по полному кругу)</t>
  </si>
  <si>
    <t>Среднесписочная численность работников (без внешних совместителей) по полному кругу</t>
  </si>
  <si>
    <t>Фонд начисленной заработной платы всех работников (по полному кругу)</t>
  </si>
  <si>
    <t>Среднесписочная численность работников градообразующей организации</t>
  </si>
  <si>
    <t>Оборот малых и средних предприятий на территории муниципального образования</t>
  </si>
  <si>
    <t>Среднесписочная численность работников малых и средних предприятий</t>
  </si>
  <si>
    <t>Объем отгруженных товаров собственного производства, выполненных работ и услуг собственными силами в муниципальном образовании</t>
  </si>
  <si>
    <t>Объем налоговых и неналоговых доходов бюджета муниципального образования</t>
  </si>
  <si>
    <t>Доля численности работников, занятых на малых и средних предприятиях (включая индивидуальных предпринимателей) в общей численности трудоспособного населения на территории муниципального образования</t>
  </si>
  <si>
    <t>№ п/п</t>
  </si>
  <si>
    <t>5. Потребительский рынок</t>
  </si>
  <si>
    <t>6. Промышленность</t>
  </si>
  <si>
    <t>7. Финансы</t>
  </si>
  <si>
    <t>8. Муниципальная собственность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</si>
  <si>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</si>
  <si>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</si>
  <si>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консервативный (1 вариант)</t>
  </si>
  <si>
    <t>базовый (2 вариант)</t>
  </si>
  <si>
    <t>целевой (3 вариант)</t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</si>
  <si>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2020-2024 годов</t>
  </si>
  <si>
    <t>Количество малых и средних предприятий, включая микропредприятия (на конец года)</t>
  </si>
  <si>
    <t>единиц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</si>
  <si>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</si>
  <si>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Инвестиции в основной капитал по источникам финансирования</t>
  </si>
  <si>
    <t>Численность занятых в экономике (среднегодовая) – всего</t>
  </si>
  <si>
    <t>Налоговые и неналоговые доходы, всего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</si>
  <si>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</si>
  <si>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</si>
  <si>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</si>
  <si>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</si>
  <si>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</si>
  <si>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</si>
  <si>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</si>
  <si>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</si>
  <si>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</si>
  <si>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</si>
  <si>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>Неналоговые доходы</t>
  </si>
  <si>
    <t>Безвозмездные поступления всего, в том числе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</si>
  <si>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</si>
  <si>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</si>
  <si>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</si>
  <si>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дотации на выравнивание бюджетной обеспеченности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</si>
  <si>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</si>
  <si>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</si>
  <si>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</si>
  <si>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</si>
  <si>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</si>
  <si>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</si>
  <si>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</si>
  <si>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</si>
  <si>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</si>
  <si>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</si>
  <si>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</si>
  <si>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</si>
  <si>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</si>
  <si>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Доходы консолидированного бюджета монопрофильного муниципального образования</t>
  </si>
  <si>
    <t>Налоговые доходы консолидированного бюджета монопрофильного муниципального образования Российской Федерации всего, в том числе:</t>
  </si>
  <si>
    <t>Расходы консолидированного бюджета монопрофильного муниципального образования Российской Федерации  всего, в том числе по направлениям:</t>
  </si>
  <si>
    <t xml:space="preserve">Государственный долг монопрофильного муниципального образования Российской Федерации </t>
  </si>
  <si>
    <t>Оборот малых и средних предприятий, включая микропредприятия на территории муниципального образования</t>
  </si>
  <si>
    <t xml:space="preserve">Оборот розничной торговли </t>
  </si>
  <si>
    <t>Дефицит(-),профицит(+) консолидированного бюджета монопрофильного муниципального образования Российской Федерации</t>
  </si>
  <si>
    <t xml:space="preserve">   кредиты иностранных банков</t>
  </si>
  <si>
    <t xml:space="preserve">   Заемные средства других организаций</t>
  </si>
  <si>
    <t xml:space="preserve">           из федерального бюджета</t>
  </si>
  <si>
    <t xml:space="preserve">           из областного бюджета</t>
  </si>
  <si>
    <t xml:space="preserve">           из бюджета муниципального образования</t>
  </si>
  <si>
    <t xml:space="preserve">   Прочие</t>
  </si>
  <si>
    <t xml:space="preserve">   Бюджетные средства,  в том числе:</t>
  </si>
  <si>
    <t xml:space="preserve">          кредиты банков,  в том числе:</t>
  </si>
  <si>
    <t xml:space="preserve">  Привлеченные средства,  из них:</t>
  </si>
  <si>
    <t xml:space="preserve">  Собственные средства, из них:</t>
  </si>
  <si>
    <t xml:space="preserve">Темп роста объема инвестиций в основной капитал </t>
  </si>
  <si>
    <t>2. Труд и занятость</t>
  </si>
  <si>
    <t xml:space="preserve"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</t>
  </si>
  <si>
    <t>3. Малое и среднее предпринимательство, включая микропредприятия</t>
  </si>
  <si>
    <t>4. Денежные доходы и расходы населения</t>
  </si>
  <si>
    <t xml:space="preserve">7. Инвестиции </t>
  </si>
  <si>
    <t>8. Консолидированный бюджет монопрофильного муниципального образования Российской Федерации</t>
  </si>
  <si>
    <t xml:space="preserve">     торговый сбор</t>
  </si>
  <si>
    <t xml:space="preserve">     единый сельскохозяйственный налог</t>
  </si>
  <si>
    <t xml:space="preserve">     единый налог на вмененный доход</t>
  </si>
  <si>
    <t xml:space="preserve">     государственные пошлины</t>
  </si>
  <si>
    <t xml:space="preserve">     налог, взимаемого в связи с применением патентной системы налогообложения</t>
  </si>
  <si>
    <t>Безвозмездные поступления</t>
  </si>
  <si>
    <t>Оборот общественного питания по полному кругу</t>
  </si>
  <si>
    <t>Среднемесячная заработная плата одного работника по  полному кругу</t>
  </si>
  <si>
    <t>Количество индивидуальных предпринимателей (на конец года)</t>
  </si>
  <si>
    <t>Численность работников, предполагаемых к увольнению  с градообразующей организации</t>
  </si>
  <si>
    <t>Численность населения старше трудоспособного возраста</t>
  </si>
  <si>
    <t xml:space="preserve">Показатели в среднем по краю, в разрезе муниципальных образований данный показатель не прогнозируется. </t>
  </si>
  <si>
    <r>
      <t xml:space="preserve">% к предыдущему году </t>
    </r>
    <r>
      <rPr>
        <strike/>
        <sz val="11"/>
        <rFont val="Times New Roman"/>
        <family val="1"/>
      </rPr>
      <t>в сопоставимых ценах</t>
    </r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</si>
  <si>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2020-2021 годов</t>
  </si>
  <si>
    <t>целевой</t>
  </si>
  <si>
    <t>консервативный</t>
  </si>
  <si>
    <t>1 вариант</t>
  </si>
  <si>
    <t>2 вариант</t>
  </si>
  <si>
    <t>3 вариант</t>
  </si>
  <si>
    <t>базовый*</t>
  </si>
  <si>
    <t>*Базовый вариант - основной</t>
  </si>
  <si>
    <t>Чебаркульский городской округ</t>
  </si>
  <si>
    <t>Основные показатели, представляемые для разработки прогноза социально-экономического развития  Российской Федерации 
на 2024год и на плановый период 2025-2026 годов</t>
  </si>
  <si>
    <t xml:space="preserve">Приложение
к постановлению администрации
Чебаркульского городского округа
от ____.________.202___   № ____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</si>
</sst>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#,##0.0"/>
    <numFmt numFmtId="181" formatCode="0.0000"/>
    <numFmt numFmtId="182" formatCode="0.000"/>
    <numFmt numFmtId="183" formatCode="0.00000000"/>
    <numFmt numFmtId="184" formatCode="0.000000000"/>
    <numFmt numFmtId="185" formatCode="0.0000000"/>
    <numFmt numFmtId="186" formatCode="0.000000"/>
    <numFmt numFmtId="187" formatCode="0.00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2"/>
      <name val="Arial Cyr"/>
      <family val="2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trike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53" applyFont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3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 shrinkToFit="1"/>
      <protection/>
    </xf>
    <xf numFmtId="0" fontId="10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wrapText="1"/>
    </xf>
    <xf numFmtId="0" fontId="54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 shrinkToFit="1"/>
      <protection/>
    </xf>
    <xf numFmtId="0" fontId="55" fillId="0" borderId="10" xfId="0" applyFont="1" applyFill="1" applyBorder="1" applyAlignment="1">
      <alignment/>
    </xf>
    <xf numFmtId="0" fontId="54" fillId="0" borderId="10" xfId="0" applyFont="1" applyFill="1" applyBorder="1" applyAlignment="1">
      <alignment vertical="center" wrapText="1"/>
    </xf>
    <xf numFmtId="0" fontId="54" fillId="0" borderId="10" xfId="53" applyFont="1" applyBorder="1" applyAlignment="1">
      <alignment horizontal="center" vertical="center" wrapText="1"/>
      <protection/>
    </xf>
    <xf numFmtId="0" fontId="54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 indent="4"/>
    </xf>
    <xf numFmtId="0" fontId="54" fillId="0" borderId="10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 indent="4"/>
    </xf>
    <xf numFmtId="0" fontId="5" fillId="0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 applyProtection="1">
      <alignment horizontal="center" vertical="center" wrapText="1"/>
      <protection/>
    </xf>
    <xf numFmtId="0" fontId="5" fillId="9" borderId="10" xfId="53" applyFont="1" applyFill="1" applyBorder="1" applyAlignment="1">
      <alignment horizontal="center" vertical="center" wrapText="1"/>
      <protection/>
    </xf>
    <xf numFmtId="0" fontId="5" fillId="9" borderId="10" xfId="53" applyFont="1" applyFill="1" applyBorder="1" applyAlignment="1">
      <alignment horizontal="left" vertical="center" wrapText="1"/>
      <protection/>
    </xf>
    <xf numFmtId="0" fontId="5" fillId="36" borderId="0" xfId="0" applyFont="1" applyFill="1" applyAlignment="1">
      <alignment horizontal="left" wrapText="1"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left" wrapText="1"/>
    </xf>
    <xf numFmtId="0" fontId="4" fillId="0" borderId="0" xfId="0" applyFont="1" applyFill="1" applyAlignment="1">
      <alignment vertical="center" wrapText="1"/>
    </xf>
    <xf numFmtId="4" fontId="5" fillId="0" borderId="1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Alignment="1">
      <alignment horizontal="left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8" fillId="9" borderId="16" xfId="53" applyFont="1" applyFill="1" applyBorder="1" applyAlignment="1">
      <alignment horizontal="left" vertical="center" wrapText="1"/>
      <protection/>
    </xf>
    <xf numFmtId="0" fontId="58" fillId="9" borderId="18" xfId="53" applyFont="1" applyFill="1" applyBorder="1" applyAlignment="1">
      <alignment horizontal="left" vertical="center" wrapText="1"/>
      <protection/>
    </xf>
    <xf numFmtId="0" fontId="58" fillId="9" borderId="21" xfId="53" applyFont="1" applyFill="1" applyBorder="1" applyAlignment="1">
      <alignment horizontal="left" vertical="center" wrapText="1"/>
      <protection/>
    </xf>
    <xf numFmtId="0" fontId="58" fillId="9" borderId="22" xfId="53" applyFont="1" applyFill="1" applyBorder="1" applyAlignment="1">
      <alignment horizontal="left" vertical="center" wrapText="1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0" fontId="59" fillId="0" borderId="20" xfId="0" applyFont="1" applyFill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4" fillId="0" borderId="11" xfId="53" applyFont="1" applyBorder="1" applyAlignment="1">
      <alignment horizontal="left" vertical="center" wrapText="1"/>
      <protection/>
    </xf>
    <xf numFmtId="0" fontId="54" fillId="0" borderId="20" xfId="53" applyFont="1" applyBorder="1" applyAlignment="1">
      <alignment horizontal="left" vertical="center" wrapText="1"/>
      <protection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4" fillId="0" borderId="11" xfId="53" applyFont="1" applyBorder="1" applyAlignment="1">
      <alignment horizontal="center" vertical="center" wrapText="1"/>
      <protection/>
    </xf>
    <xf numFmtId="0" fontId="54" fillId="0" borderId="20" xfId="5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left" vertical="center" wrapText="1"/>
      <protection/>
    </xf>
    <xf numFmtId="0" fontId="5" fillId="0" borderId="20" xfId="53" applyFont="1" applyBorder="1" applyAlignment="1">
      <alignment horizontal="left" vertical="center" wrapText="1"/>
      <protection/>
    </xf>
    <xf numFmtId="0" fontId="5" fillId="0" borderId="0" xfId="0" applyFont="1" applyFill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9"/>
  <sheetViews>
    <sheetView zoomScale="85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IV16384"/>
    </sheetView>
  </sheetViews>
  <sheetFormatPr defaultColWidth="9.00390625" defaultRowHeight="12.75"/>
  <cols>
    <col min="1" max="1" width="6.375" style="46" customWidth="1"/>
    <col min="2" max="2" width="55.75390625" style="18" customWidth="1"/>
    <col min="3" max="3" width="28.00390625" style="51" customWidth="1"/>
    <col min="4" max="5" width="13.625" style="18" customWidth="1"/>
    <col min="6" max="8" width="10.375" style="18" customWidth="1"/>
    <col min="9" max="9" width="14.25390625" style="18" customWidth="1"/>
    <col min="10" max="10" width="10.625" style="18" customWidth="1"/>
    <col min="11" max="11" width="9.00390625" style="18" customWidth="1"/>
    <col min="12" max="12" width="14.625" style="18" customWidth="1"/>
    <col min="13" max="13" width="10.875" style="18" customWidth="1"/>
    <col min="14" max="14" width="10.25390625" style="18" customWidth="1"/>
    <col min="15" max="15" width="14.625" style="18" customWidth="1"/>
    <col min="16" max="16" width="11.375" style="18" customWidth="1"/>
    <col min="17" max="17" width="10.00390625" style="18" customWidth="1"/>
    <col min="18" max="18" width="14.75390625" style="18" hidden="1" customWidth="1"/>
    <col min="19" max="20" width="0" style="18" hidden="1" customWidth="1"/>
    <col min="21" max="21" width="13.875" style="18" hidden="1" customWidth="1"/>
    <col min="22" max="23" width="0" style="18" hidden="1" customWidth="1"/>
    <col min="24" max="24" width="14.125" style="18" hidden="1" customWidth="1"/>
    <col min="25" max="26" width="0" style="18" hidden="1" customWidth="1"/>
    <col min="27" max="27" width="9.125" style="18" customWidth="1"/>
    <col min="28" max="28" width="18.25390625" style="18" customWidth="1"/>
    <col min="29" max="16384" width="9.125" style="18" customWidth="1"/>
  </cols>
  <sheetData>
    <row r="1" spans="2:17" ht="11.25" customHeight="1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2:25" ht="17.25" customHeight="1">
      <c r="B2" s="84" t="s">
        <v>174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2:25" ht="17.25" customHeight="1">
      <c r="B3" s="85" t="s">
        <v>74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5" spans="1:26" ht="19.5" customHeight="1">
      <c r="A5" s="88" t="s">
        <v>91</v>
      </c>
      <c r="B5" s="76" t="s">
        <v>0</v>
      </c>
      <c r="C5" s="76" t="s">
        <v>1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3</v>
      </c>
      <c r="I5" s="76" t="s">
        <v>4</v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6" ht="15">
      <c r="A6" s="89"/>
      <c r="B6" s="76"/>
      <c r="C6" s="76"/>
      <c r="D6" s="77">
        <v>2014</v>
      </c>
      <c r="E6" s="77">
        <v>2015</v>
      </c>
      <c r="F6" s="76">
        <v>2016</v>
      </c>
      <c r="G6" s="76">
        <v>2017</v>
      </c>
      <c r="H6" s="76">
        <v>2018</v>
      </c>
      <c r="I6" s="78">
        <v>2019</v>
      </c>
      <c r="J6" s="79"/>
      <c r="K6" s="80"/>
      <c r="L6" s="78">
        <v>2020</v>
      </c>
      <c r="M6" s="79"/>
      <c r="N6" s="80"/>
      <c r="O6" s="81">
        <v>2021</v>
      </c>
      <c r="P6" s="82"/>
      <c r="Q6" s="83"/>
      <c r="R6" s="78">
        <v>2022</v>
      </c>
      <c r="S6" s="79"/>
      <c r="T6" s="80"/>
      <c r="U6" s="78">
        <v>2023</v>
      </c>
      <c r="V6" s="79"/>
      <c r="W6" s="80"/>
      <c r="X6" s="81">
        <v>2024</v>
      </c>
      <c r="Y6" s="82"/>
      <c r="Z6" s="83"/>
    </row>
    <row r="7" spans="1:26" ht="33.75" customHeight="1">
      <c r="A7" s="90"/>
      <c r="B7" s="76"/>
      <c r="C7" s="76"/>
      <c r="D7" s="77"/>
      <c r="E7" s="77"/>
      <c r="F7" s="76"/>
      <c r="G7" s="76"/>
      <c r="H7" s="76"/>
      <c r="I7" s="25" t="s">
        <v>98</v>
      </c>
      <c r="J7" s="25" t="s">
        <v>99</v>
      </c>
      <c r="K7" s="67" t="s">
        <v>100</v>
      </c>
      <c r="L7" s="25" t="s">
        <v>98</v>
      </c>
      <c r="M7" s="25" t="s">
        <v>99</v>
      </c>
      <c r="N7" s="67" t="s">
        <v>100</v>
      </c>
      <c r="O7" s="25" t="s">
        <v>98</v>
      </c>
      <c r="P7" s="25" t="s">
        <v>99</v>
      </c>
      <c r="Q7" s="67" t="s">
        <v>100</v>
      </c>
      <c r="R7" s="25" t="s">
        <v>98</v>
      </c>
      <c r="S7" s="25" t="s">
        <v>99</v>
      </c>
      <c r="T7" s="25" t="s">
        <v>100</v>
      </c>
      <c r="U7" s="25" t="s">
        <v>98</v>
      </c>
      <c r="V7" s="25" t="s">
        <v>99</v>
      </c>
      <c r="W7" s="25" t="s">
        <v>100</v>
      </c>
      <c r="X7" s="25" t="s">
        <v>98</v>
      </c>
      <c r="Y7" s="25" t="s">
        <v>99</v>
      </c>
      <c r="Z7" s="25" t="s">
        <v>100</v>
      </c>
    </row>
    <row r="8" spans="1:26" ht="15.75" customHeight="1">
      <c r="A8" s="86" t="s">
        <v>5</v>
      </c>
      <c r="B8" s="87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">
      <c r="A9" s="91">
        <v>1</v>
      </c>
      <c r="B9" s="92" t="s">
        <v>42</v>
      </c>
      <c r="C9" s="20" t="s">
        <v>12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21"/>
      <c r="O9" s="21"/>
      <c r="P9" s="21"/>
      <c r="Q9" s="21"/>
      <c r="R9" s="47"/>
      <c r="S9" s="47"/>
      <c r="T9" s="47"/>
      <c r="U9" s="47"/>
      <c r="V9" s="47"/>
      <c r="W9" s="21"/>
      <c r="X9" s="21"/>
      <c r="Y9" s="21"/>
      <c r="Z9" s="21"/>
    </row>
    <row r="10" spans="1:26" ht="15">
      <c r="A10" s="91"/>
      <c r="B10" s="92"/>
      <c r="C10" s="20" t="s">
        <v>6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21"/>
      <c r="O10" s="21"/>
      <c r="P10" s="21"/>
      <c r="Q10" s="21"/>
      <c r="R10" s="47"/>
      <c r="S10" s="47"/>
      <c r="T10" s="47"/>
      <c r="U10" s="47"/>
      <c r="V10" s="47"/>
      <c r="W10" s="21"/>
      <c r="X10" s="21"/>
      <c r="Y10" s="21"/>
      <c r="Z10" s="21"/>
    </row>
    <row r="11" spans="1:26" ht="24" customHeight="1">
      <c r="A11" s="20">
        <v>2</v>
      </c>
      <c r="B11" s="57" t="s">
        <v>44</v>
      </c>
      <c r="C11" s="58" t="s">
        <v>45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21"/>
      <c r="O11" s="21"/>
      <c r="P11" s="21"/>
      <c r="Q11" s="21"/>
      <c r="R11" s="47"/>
      <c r="S11" s="47"/>
      <c r="T11" s="47"/>
      <c r="U11" s="47"/>
      <c r="V11" s="47"/>
      <c r="W11" s="21"/>
      <c r="X11" s="21"/>
      <c r="Y11" s="21"/>
      <c r="Z11" s="21"/>
    </row>
    <row r="12" spans="1:26" ht="15">
      <c r="A12" s="91">
        <v>3</v>
      </c>
      <c r="B12" s="92" t="s">
        <v>14</v>
      </c>
      <c r="C12" s="20" t="s">
        <v>12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21"/>
      <c r="O12" s="21"/>
      <c r="P12" s="21"/>
      <c r="Q12" s="21"/>
      <c r="R12" s="47"/>
      <c r="S12" s="47"/>
      <c r="T12" s="47"/>
      <c r="U12" s="47"/>
      <c r="V12" s="47"/>
      <c r="W12" s="21"/>
      <c r="X12" s="21"/>
      <c r="Y12" s="21"/>
      <c r="Z12" s="21"/>
    </row>
    <row r="13" spans="1:26" ht="15">
      <c r="A13" s="91"/>
      <c r="B13" s="92"/>
      <c r="C13" s="20" t="s">
        <v>6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21"/>
      <c r="O13" s="21"/>
      <c r="P13" s="21"/>
      <c r="Q13" s="21"/>
      <c r="R13" s="47"/>
      <c r="S13" s="47"/>
      <c r="T13" s="47"/>
      <c r="U13" s="47"/>
      <c r="V13" s="47"/>
      <c r="W13" s="21"/>
      <c r="X13" s="21"/>
      <c r="Y13" s="21"/>
      <c r="Z13" s="21"/>
    </row>
    <row r="14" spans="1:26" ht="20.25" customHeight="1">
      <c r="A14" s="20">
        <v>4</v>
      </c>
      <c r="B14" s="45" t="s">
        <v>46</v>
      </c>
      <c r="C14" s="20" t="s">
        <v>47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21"/>
      <c r="O14" s="21"/>
      <c r="P14" s="21"/>
      <c r="Q14" s="21"/>
      <c r="R14" s="47"/>
      <c r="S14" s="47"/>
      <c r="T14" s="47"/>
      <c r="U14" s="47"/>
      <c r="V14" s="47"/>
      <c r="W14" s="21"/>
      <c r="X14" s="21"/>
      <c r="Y14" s="21"/>
      <c r="Z14" s="21"/>
    </row>
    <row r="15" spans="1:26" ht="15">
      <c r="A15" s="91">
        <v>5</v>
      </c>
      <c r="B15" s="92" t="s">
        <v>15</v>
      </c>
      <c r="C15" s="20" t="s">
        <v>12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21"/>
      <c r="O15" s="21"/>
      <c r="P15" s="21"/>
      <c r="Q15" s="21"/>
      <c r="R15" s="47"/>
      <c r="S15" s="47"/>
      <c r="T15" s="47"/>
      <c r="U15" s="47"/>
      <c r="V15" s="47"/>
      <c r="W15" s="21"/>
      <c r="X15" s="21"/>
      <c r="Y15" s="21"/>
      <c r="Z15" s="21"/>
    </row>
    <row r="16" spans="1:26" ht="15">
      <c r="A16" s="91"/>
      <c r="B16" s="92"/>
      <c r="C16" s="20" t="s">
        <v>6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21"/>
      <c r="O16" s="21"/>
      <c r="P16" s="21"/>
      <c r="Q16" s="21"/>
      <c r="R16" s="47"/>
      <c r="S16" s="47"/>
      <c r="T16" s="47"/>
      <c r="U16" s="47"/>
      <c r="V16" s="47"/>
      <c r="W16" s="21"/>
      <c r="X16" s="21"/>
      <c r="Y16" s="21"/>
      <c r="Z16" s="21"/>
    </row>
    <row r="17" spans="1:26" ht="20.25" customHeight="1">
      <c r="A17" s="20">
        <v>6</v>
      </c>
      <c r="B17" s="45" t="s">
        <v>48</v>
      </c>
      <c r="C17" s="20" t="s">
        <v>47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21"/>
      <c r="O17" s="21"/>
      <c r="P17" s="21"/>
      <c r="Q17" s="21"/>
      <c r="R17" s="47"/>
      <c r="S17" s="47"/>
      <c r="T17" s="47"/>
      <c r="U17" s="47"/>
      <c r="V17" s="47"/>
      <c r="W17" s="21"/>
      <c r="X17" s="21"/>
      <c r="Y17" s="21"/>
      <c r="Z17" s="21"/>
    </row>
    <row r="18" spans="1:26" ht="15">
      <c r="A18" s="91">
        <v>7</v>
      </c>
      <c r="B18" s="92" t="s">
        <v>16</v>
      </c>
      <c r="C18" s="20" t="s">
        <v>12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21"/>
      <c r="O18" s="21"/>
      <c r="P18" s="21"/>
      <c r="Q18" s="21"/>
      <c r="R18" s="47"/>
      <c r="S18" s="47"/>
      <c r="T18" s="47"/>
      <c r="U18" s="47"/>
      <c r="V18" s="47"/>
      <c r="W18" s="21"/>
      <c r="X18" s="21"/>
      <c r="Y18" s="21"/>
      <c r="Z18" s="21"/>
    </row>
    <row r="19" spans="1:26" ht="15">
      <c r="A19" s="91"/>
      <c r="B19" s="92"/>
      <c r="C19" s="20" t="s">
        <v>6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21"/>
      <c r="O19" s="21"/>
      <c r="P19" s="21"/>
      <c r="Q19" s="21"/>
      <c r="R19" s="47"/>
      <c r="S19" s="47"/>
      <c r="T19" s="47"/>
      <c r="U19" s="47"/>
      <c r="V19" s="47"/>
      <c r="W19" s="21"/>
      <c r="X19" s="21"/>
      <c r="Y19" s="21"/>
      <c r="Z19" s="21"/>
    </row>
    <row r="20" spans="1:26" ht="21" customHeight="1">
      <c r="A20" s="20">
        <v>8</v>
      </c>
      <c r="B20" s="45" t="s">
        <v>49</v>
      </c>
      <c r="C20" s="20" t="s">
        <v>47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21"/>
      <c r="O20" s="21"/>
      <c r="P20" s="21"/>
      <c r="Q20" s="21"/>
      <c r="R20" s="47"/>
      <c r="S20" s="47"/>
      <c r="T20" s="47"/>
      <c r="U20" s="47"/>
      <c r="V20" s="47"/>
      <c r="W20" s="21"/>
      <c r="X20" s="21"/>
      <c r="Y20" s="21"/>
      <c r="Z20" s="21"/>
    </row>
    <row r="21" spans="1:26" ht="15">
      <c r="A21" s="91">
        <v>9</v>
      </c>
      <c r="B21" s="92" t="s">
        <v>20</v>
      </c>
      <c r="C21" s="20" t="s">
        <v>12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21"/>
      <c r="O21" s="21"/>
      <c r="P21" s="21"/>
      <c r="Q21" s="21"/>
      <c r="R21" s="47"/>
      <c r="S21" s="47"/>
      <c r="T21" s="47"/>
      <c r="U21" s="47"/>
      <c r="V21" s="47"/>
      <c r="W21" s="21"/>
      <c r="X21" s="21"/>
      <c r="Y21" s="21"/>
      <c r="Z21" s="21"/>
    </row>
    <row r="22" spans="1:26" ht="15">
      <c r="A22" s="91"/>
      <c r="B22" s="92"/>
      <c r="C22" s="20" t="s">
        <v>6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8.75" customHeight="1">
      <c r="A23" s="20">
        <v>10</v>
      </c>
      <c r="B23" s="45" t="s">
        <v>50</v>
      </c>
      <c r="C23" s="20" t="s">
        <v>72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8.75" customHeight="1">
      <c r="A24" s="93" t="s">
        <v>155</v>
      </c>
      <c r="B24" s="94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6.5" customHeight="1">
      <c r="A25" s="91">
        <v>11</v>
      </c>
      <c r="B25" s="92" t="s">
        <v>83</v>
      </c>
      <c r="C25" s="20" t="s">
        <v>39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9.5" customHeight="1">
      <c r="A26" s="91"/>
      <c r="B26" s="92"/>
      <c r="C26" s="20" t="s">
        <v>6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33" customHeight="1">
      <c r="A27" s="20">
        <v>12</v>
      </c>
      <c r="B27" s="45" t="s">
        <v>85</v>
      </c>
      <c r="C27" s="20" t="s">
        <v>39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33.75" customHeight="1">
      <c r="A28" s="48">
        <v>13</v>
      </c>
      <c r="B28" s="49" t="s">
        <v>170</v>
      </c>
      <c r="C28" s="20" t="s">
        <v>39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21.75" customHeight="1">
      <c r="A29" s="20">
        <v>14</v>
      </c>
      <c r="B29" s="45" t="s">
        <v>106</v>
      </c>
      <c r="C29" s="20" t="s">
        <v>61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33.75" customHeight="1">
      <c r="A30" s="20">
        <v>15</v>
      </c>
      <c r="B30" s="45" t="s">
        <v>63</v>
      </c>
      <c r="C30" s="20" t="s">
        <v>7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9.5" customHeight="1">
      <c r="A31" s="20">
        <v>16</v>
      </c>
      <c r="B31" s="45" t="s">
        <v>64</v>
      </c>
      <c r="C31" s="20" t="s">
        <v>65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8" customHeight="1">
      <c r="A32" s="20">
        <v>17</v>
      </c>
      <c r="B32" s="45" t="s">
        <v>66</v>
      </c>
      <c r="C32" s="20" t="s">
        <v>39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8" customHeight="1">
      <c r="A33" s="20"/>
      <c r="B33" s="61" t="s">
        <v>171</v>
      </c>
      <c r="C33" s="62" t="s">
        <v>39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36" customHeight="1">
      <c r="A34" s="20">
        <v>18</v>
      </c>
      <c r="B34" s="45" t="s">
        <v>67</v>
      </c>
      <c r="C34" s="20" t="s">
        <v>7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33" customHeight="1">
      <c r="A35" s="20">
        <v>19</v>
      </c>
      <c r="B35" s="45" t="s">
        <v>69</v>
      </c>
      <c r="C35" s="20" t="s">
        <v>39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9.5" customHeight="1">
      <c r="A36" s="20">
        <v>20</v>
      </c>
      <c r="B36" s="57" t="s">
        <v>75</v>
      </c>
      <c r="C36" s="58" t="s">
        <v>39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35.25" customHeight="1">
      <c r="A37" s="20">
        <v>21</v>
      </c>
      <c r="B37" s="45" t="s">
        <v>68</v>
      </c>
      <c r="C37" s="20" t="s">
        <v>39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33.75" customHeight="1">
      <c r="A38" s="44">
        <v>22</v>
      </c>
      <c r="B38" s="59" t="s">
        <v>71</v>
      </c>
      <c r="C38" s="60" t="s">
        <v>7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45.75" customHeight="1">
      <c r="A39" s="20">
        <v>23</v>
      </c>
      <c r="B39" s="45" t="s">
        <v>70</v>
      </c>
      <c r="C39" s="20" t="s">
        <v>7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60">
      <c r="A40" s="23">
        <v>24</v>
      </c>
      <c r="B40" s="19" t="s">
        <v>90</v>
      </c>
      <c r="C40" s="23" t="s">
        <v>7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31.5" customHeight="1">
      <c r="A41" s="93" t="s">
        <v>157</v>
      </c>
      <c r="B41" s="94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45.75" customHeight="1">
      <c r="A42" s="42">
        <v>25</v>
      </c>
      <c r="B42" s="45" t="s">
        <v>102</v>
      </c>
      <c r="C42" s="20" t="s">
        <v>103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45.75" customHeight="1">
      <c r="A43" s="42"/>
      <c r="B43" s="61" t="s">
        <v>169</v>
      </c>
      <c r="C43" s="62" t="s">
        <v>103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45">
      <c r="A44" s="43">
        <v>26</v>
      </c>
      <c r="B44" s="45" t="s">
        <v>104</v>
      </c>
      <c r="C44" s="20" t="s">
        <v>39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20.25" customHeight="1">
      <c r="A45" s="95">
        <v>27</v>
      </c>
      <c r="B45" s="97" t="s">
        <v>141</v>
      </c>
      <c r="C45" s="50" t="s">
        <v>52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28.5" customHeight="1">
      <c r="A46" s="96"/>
      <c r="B46" s="97"/>
      <c r="C46" s="20" t="s">
        <v>6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8.75" customHeight="1">
      <c r="A47" s="98" t="s">
        <v>158</v>
      </c>
      <c r="B47" s="99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21" customHeight="1">
      <c r="A48" s="20">
        <v>28</v>
      </c>
      <c r="B48" s="45" t="s">
        <v>51</v>
      </c>
      <c r="C48" s="20" t="s">
        <v>52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24" customHeight="1">
      <c r="A49" s="20">
        <v>29</v>
      </c>
      <c r="B49" s="57" t="s">
        <v>54</v>
      </c>
      <c r="C49" s="58" t="s">
        <v>43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21.75" customHeight="1">
      <c r="A50" s="20">
        <v>30</v>
      </c>
      <c r="B50" s="63" t="s">
        <v>55</v>
      </c>
      <c r="C50" s="64" t="s">
        <v>21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8.75" customHeight="1">
      <c r="A51" s="91">
        <v>31</v>
      </c>
      <c r="B51" s="92" t="s">
        <v>84</v>
      </c>
      <c r="C51" s="20" t="s">
        <v>52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8" customHeight="1">
      <c r="A52" s="91"/>
      <c r="B52" s="92"/>
      <c r="C52" s="20" t="s">
        <v>6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21.75" customHeight="1">
      <c r="A53" s="20">
        <v>32</v>
      </c>
      <c r="B53" s="57" t="s">
        <v>56</v>
      </c>
      <c r="C53" s="58" t="s">
        <v>52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36.75" customHeight="1">
      <c r="A54" s="20">
        <v>33</v>
      </c>
      <c r="B54" s="65" t="s">
        <v>57</v>
      </c>
      <c r="C54" s="66" t="s">
        <v>52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39.75" customHeight="1">
      <c r="A55" s="20">
        <v>34</v>
      </c>
      <c r="B55" s="57" t="s">
        <v>58</v>
      </c>
      <c r="C55" s="58" t="s">
        <v>13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36" customHeight="1">
      <c r="A56" s="20">
        <v>35</v>
      </c>
      <c r="B56" s="65" t="s">
        <v>82</v>
      </c>
      <c r="C56" s="66" t="s">
        <v>59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8" ht="23.25" customHeight="1">
      <c r="A57" s="91">
        <v>36</v>
      </c>
      <c r="B57" s="92" t="s">
        <v>168</v>
      </c>
      <c r="C57" s="20" t="s">
        <v>13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B57" s="100"/>
    </row>
    <row r="58" spans="1:28" ht="20.25" customHeight="1">
      <c r="A58" s="91"/>
      <c r="B58" s="92"/>
      <c r="C58" s="20" t="s">
        <v>6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B58" s="100"/>
    </row>
    <row r="59" spans="1:26" ht="17.25" customHeight="1">
      <c r="A59" s="86" t="s">
        <v>92</v>
      </c>
      <c r="B59" s="87"/>
      <c r="C59" s="20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8.75" customHeight="1">
      <c r="A60" s="91">
        <v>37</v>
      </c>
      <c r="B60" s="92" t="s">
        <v>142</v>
      </c>
      <c r="C60" s="20" t="s">
        <v>28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30.75" customHeight="1">
      <c r="A61" s="91"/>
      <c r="B61" s="92"/>
      <c r="C61" s="52" t="s">
        <v>23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8.75" customHeight="1">
      <c r="A62" s="20">
        <v>38</v>
      </c>
      <c r="B62" s="65" t="s">
        <v>10</v>
      </c>
      <c r="C62" s="66" t="s">
        <v>7</v>
      </c>
      <c r="D62" s="101" t="s">
        <v>172</v>
      </c>
      <c r="E62" s="102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8.75" customHeight="1">
      <c r="A63" s="20">
        <v>39</v>
      </c>
      <c r="B63" s="65" t="s">
        <v>11</v>
      </c>
      <c r="C63" s="66" t="s">
        <v>7</v>
      </c>
      <c r="D63" s="103"/>
      <c r="E63" s="104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8" ht="18.75" customHeight="1">
      <c r="A64" s="91">
        <v>40</v>
      </c>
      <c r="B64" s="92" t="s">
        <v>167</v>
      </c>
      <c r="C64" s="20" t="s">
        <v>28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B64" s="100"/>
    </row>
    <row r="65" spans="1:28" ht="30.75" customHeight="1">
      <c r="A65" s="91"/>
      <c r="B65" s="92"/>
      <c r="C65" s="52" t="s">
        <v>41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B65" s="100"/>
    </row>
    <row r="66" spans="1:26" ht="17.25" customHeight="1">
      <c r="A66" s="86" t="s">
        <v>93</v>
      </c>
      <c r="B66" s="87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24" customHeight="1">
      <c r="A67" s="88">
        <v>41</v>
      </c>
      <c r="B67" s="92" t="s">
        <v>156</v>
      </c>
      <c r="C67" s="20" t="s">
        <v>28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30.75" customHeight="1">
      <c r="A68" s="89"/>
      <c r="B68" s="92"/>
      <c r="C68" s="20" t="s">
        <v>6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20.25" customHeight="1">
      <c r="A69" s="89"/>
      <c r="B69" s="26" t="s">
        <v>53</v>
      </c>
      <c r="C69" s="20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20.25" customHeight="1">
      <c r="A70" s="89"/>
      <c r="B70" s="92" t="s">
        <v>26</v>
      </c>
      <c r="C70" s="20" t="s">
        <v>28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20.25" customHeight="1">
      <c r="A71" s="89"/>
      <c r="B71" s="92"/>
      <c r="C71" s="20" t="s">
        <v>6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20.25" customHeight="1">
      <c r="A72" s="89"/>
      <c r="B72" s="92" t="s">
        <v>27</v>
      </c>
      <c r="C72" s="20" t="s">
        <v>28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20.25" customHeight="1">
      <c r="A73" s="89"/>
      <c r="B73" s="92"/>
      <c r="C73" s="20" t="s">
        <v>6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8.75" customHeight="1">
      <c r="A74" s="89"/>
      <c r="B74" s="92" t="s">
        <v>96</v>
      </c>
      <c r="C74" s="20" t="s">
        <v>28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20.25" customHeight="1">
      <c r="A75" s="89"/>
      <c r="B75" s="92"/>
      <c r="C75" s="20" t="s">
        <v>6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20.25" customHeight="1">
      <c r="A76" s="105"/>
      <c r="B76" s="107" t="s">
        <v>97</v>
      </c>
      <c r="C76" s="20" t="s">
        <v>28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20.25" customHeight="1">
      <c r="A77" s="106"/>
      <c r="B77" s="108"/>
      <c r="C77" s="20" t="s">
        <v>6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56.25" customHeight="1">
      <c r="A78" s="68">
        <v>42</v>
      </c>
      <c r="B78" s="69" t="s">
        <v>88</v>
      </c>
      <c r="C78" s="66" t="s">
        <v>173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6.5" customHeight="1">
      <c r="A79" s="91">
        <v>43</v>
      </c>
      <c r="B79" s="92" t="s">
        <v>8</v>
      </c>
      <c r="C79" s="20" t="s">
        <v>9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6.5" customHeight="1">
      <c r="A80" s="91"/>
      <c r="B80" s="92"/>
      <c r="C80" s="20" t="s">
        <v>6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8" customHeight="1">
      <c r="A81" s="86" t="s">
        <v>159</v>
      </c>
      <c r="B81" s="87"/>
      <c r="C81" s="52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34.5" customHeight="1">
      <c r="A82" s="44">
        <v>44</v>
      </c>
      <c r="B82" s="53" t="s">
        <v>79</v>
      </c>
      <c r="C82" s="20" t="s">
        <v>52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34.5" customHeight="1">
      <c r="A83" s="20">
        <v>45</v>
      </c>
      <c r="B83" s="45" t="s">
        <v>81</v>
      </c>
      <c r="C83" s="20" t="s">
        <v>80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34.5" customHeight="1">
      <c r="A84" s="23">
        <v>46</v>
      </c>
      <c r="B84" s="19" t="s">
        <v>154</v>
      </c>
      <c r="C84" s="20" t="s">
        <v>43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30.75" customHeight="1">
      <c r="A85" s="88">
        <v>47</v>
      </c>
      <c r="B85" s="47" t="s">
        <v>105</v>
      </c>
      <c r="C85" s="54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9.5" customHeight="1">
      <c r="A86" s="89"/>
      <c r="B86" s="45" t="s">
        <v>153</v>
      </c>
      <c r="C86" s="20" t="s">
        <v>38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20.25" customHeight="1">
      <c r="A87" s="89"/>
      <c r="B87" s="65" t="s">
        <v>76</v>
      </c>
      <c r="C87" s="66" t="s">
        <v>38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20.25" customHeight="1">
      <c r="A88" s="89"/>
      <c r="B88" s="65" t="s">
        <v>77</v>
      </c>
      <c r="C88" s="66" t="s">
        <v>38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20.25" customHeight="1">
      <c r="A89" s="89"/>
      <c r="B89" s="45" t="s">
        <v>152</v>
      </c>
      <c r="C89" s="20" t="s">
        <v>38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20.25" customHeight="1">
      <c r="A90" s="89"/>
      <c r="B90" s="45" t="s">
        <v>151</v>
      </c>
      <c r="C90" s="20" t="s">
        <v>38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20.25" customHeight="1">
      <c r="A91" s="89"/>
      <c r="B91" s="55" t="s">
        <v>144</v>
      </c>
      <c r="C91" s="20" t="s">
        <v>38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20.25" customHeight="1">
      <c r="A92" s="89"/>
      <c r="B92" s="45" t="s">
        <v>145</v>
      </c>
      <c r="C92" s="20" t="s">
        <v>38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20.25" customHeight="1">
      <c r="A93" s="89"/>
      <c r="B93" s="45" t="s">
        <v>150</v>
      </c>
      <c r="C93" s="20" t="s">
        <v>38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20.25" customHeight="1">
      <c r="A94" s="89"/>
      <c r="B94" s="45" t="s">
        <v>146</v>
      </c>
      <c r="C94" s="20" t="s">
        <v>38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20.25" customHeight="1">
      <c r="A95" s="89"/>
      <c r="B95" s="45" t="s">
        <v>147</v>
      </c>
      <c r="C95" s="20" t="s">
        <v>38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20.25" customHeight="1">
      <c r="A96" s="89"/>
      <c r="B96" s="45" t="s">
        <v>148</v>
      </c>
      <c r="C96" s="20" t="s">
        <v>38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20.25" customHeight="1">
      <c r="A97" s="89"/>
      <c r="B97" s="45" t="s">
        <v>78</v>
      </c>
      <c r="C97" s="20" t="s">
        <v>38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20.25" customHeight="1">
      <c r="A98" s="90"/>
      <c r="B98" s="45" t="s">
        <v>149</v>
      </c>
      <c r="C98" s="20" t="s">
        <v>38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33" customHeight="1">
      <c r="A99" s="98" t="s">
        <v>160</v>
      </c>
      <c r="B99" s="99"/>
      <c r="C99" s="20" t="s">
        <v>52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30">
      <c r="A100" s="56">
        <v>48</v>
      </c>
      <c r="B100" s="45" t="s">
        <v>137</v>
      </c>
      <c r="C100" s="20" t="s">
        <v>52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">
      <c r="A101" s="56">
        <v>49</v>
      </c>
      <c r="B101" s="45" t="s">
        <v>107</v>
      </c>
      <c r="C101" s="20" t="s">
        <v>52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45">
      <c r="A102" s="88">
        <v>50</v>
      </c>
      <c r="B102" s="45" t="s">
        <v>138</v>
      </c>
      <c r="C102" s="20" t="s">
        <v>52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">
      <c r="A103" s="89"/>
      <c r="B103" s="35" t="s">
        <v>109</v>
      </c>
      <c r="C103" s="20" t="s">
        <v>52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">
      <c r="A104" s="89"/>
      <c r="B104" s="35" t="s">
        <v>111</v>
      </c>
      <c r="C104" s="20" t="s">
        <v>52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">
      <c r="A105" s="89"/>
      <c r="B105" s="35" t="s">
        <v>113</v>
      </c>
      <c r="C105" s="20" t="s">
        <v>52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">
      <c r="A106" s="89"/>
      <c r="B106" s="35" t="s">
        <v>117</v>
      </c>
      <c r="C106" s="20" t="s">
        <v>52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">
      <c r="A107" s="89"/>
      <c r="B107" s="35" t="s">
        <v>162</v>
      </c>
      <c r="C107" s="20" t="s">
        <v>52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">
      <c r="A108" s="89"/>
      <c r="B108" s="35" t="s">
        <v>163</v>
      </c>
      <c r="C108" s="20" t="s">
        <v>52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30">
      <c r="A109" s="89"/>
      <c r="B109" s="35" t="s">
        <v>165</v>
      </c>
      <c r="C109" s="20" t="s">
        <v>52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">
      <c r="A110" s="89"/>
      <c r="B110" s="35" t="s">
        <v>164</v>
      </c>
      <c r="C110" s="20" t="s">
        <v>52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">
      <c r="A111" s="90"/>
      <c r="B111" s="35" t="s">
        <v>161</v>
      </c>
      <c r="C111" s="20" t="s">
        <v>52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">
      <c r="A112" s="56">
        <v>51</v>
      </c>
      <c r="B112" s="45" t="s">
        <v>118</v>
      </c>
      <c r="C112" s="20" t="s">
        <v>52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">
      <c r="A113" s="44">
        <v>52</v>
      </c>
      <c r="B113" s="45" t="s">
        <v>166</v>
      </c>
      <c r="C113" s="20" t="s">
        <v>52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45">
      <c r="A114" s="88">
        <v>53</v>
      </c>
      <c r="B114" s="45" t="s">
        <v>139</v>
      </c>
      <c r="C114" s="20" t="s">
        <v>52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">
      <c r="A115" s="89"/>
      <c r="B115" s="35" t="s">
        <v>124</v>
      </c>
      <c r="C115" s="20" t="s">
        <v>52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">
      <c r="A116" s="89"/>
      <c r="B116" s="35" t="s">
        <v>125</v>
      </c>
      <c r="C116" s="20" t="s">
        <v>52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30">
      <c r="A117" s="89"/>
      <c r="B117" s="35" t="s">
        <v>126</v>
      </c>
      <c r="C117" s="20" t="s">
        <v>52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">
      <c r="A118" s="89"/>
      <c r="B118" s="35" t="s">
        <v>127</v>
      </c>
      <c r="C118" s="20" t="s">
        <v>52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">
      <c r="A119" s="89"/>
      <c r="B119" s="35" t="s">
        <v>128</v>
      </c>
      <c r="C119" s="20" t="s">
        <v>52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">
      <c r="A120" s="89"/>
      <c r="B120" s="35" t="s">
        <v>129</v>
      </c>
      <c r="C120" s="20" t="s">
        <v>52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">
      <c r="A121" s="89"/>
      <c r="B121" s="35" t="s">
        <v>130</v>
      </c>
      <c r="C121" s="20" t="s">
        <v>52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">
      <c r="A122" s="89"/>
      <c r="B122" s="35" t="s">
        <v>131</v>
      </c>
      <c r="C122" s="20" t="s">
        <v>52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">
      <c r="A123" s="89"/>
      <c r="B123" s="35" t="s">
        <v>132</v>
      </c>
      <c r="C123" s="20" t="s">
        <v>52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">
      <c r="A124" s="89"/>
      <c r="B124" s="35" t="s">
        <v>133</v>
      </c>
      <c r="C124" s="20" t="s">
        <v>52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">
      <c r="A125" s="89"/>
      <c r="B125" s="35" t="s">
        <v>134</v>
      </c>
      <c r="C125" s="20" t="s">
        <v>52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">
      <c r="A126" s="89"/>
      <c r="B126" s="35" t="s">
        <v>135</v>
      </c>
      <c r="C126" s="20" t="s">
        <v>52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8.75" customHeight="1">
      <c r="A127" s="90"/>
      <c r="B127" s="35" t="s">
        <v>136</v>
      </c>
      <c r="C127" s="20" t="s">
        <v>52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57" customHeight="1">
      <c r="A128" s="56">
        <v>54</v>
      </c>
      <c r="B128" s="45" t="s">
        <v>143</v>
      </c>
      <c r="C128" s="20" t="s">
        <v>52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33" customHeight="1">
      <c r="A129" s="56">
        <v>55</v>
      </c>
      <c r="B129" s="45" t="s">
        <v>140</v>
      </c>
      <c r="C129" s="20" t="s">
        <v>52</v>
      </c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</sheetData>
  <sheetProtection/>
  <mergeCells count="62">
    <mergeCell ref="A114:A127"/>
    <mergeCell ref="A79:A80"/>
    <mergeCell ref="B79:B80"/>
    <mergeCell ref="A81:B81"/>
    <mergeCell ref="A85:A98"/>
    <mergeCell ref="A99:B99"/>
    <mergeCell ref="A102:A111"/>
    <mergeCell ref="AB64:AB65"/>
    <mergeCell ref="A66:B66"/>
    <mergeCell ref="A67:A77"/>
    <mergeCell ref="B67:B68"/>
    <mergeCell ref="B70:B71"/>
    <mergeCell ref="B72:B73"/>
    <mergeCell ref="B74:B75"/>
    <mergeCell ref="B76:B77"/>
    <mergeCell ref="A59:B59"/>
    <mergeCell ref="A60:A61"/>
    <mergeCell ref="B60:B61"/>
    <mergeCell ref="D62:E63"/>
    <mergeCell ref="A64:A65"/>
    <mergeCell ref="B64:B65"/>
    <mergeCell ref="A47:B47"/>
    <mergeCell ref="A51:A52"/>
    <mergeCell ref="B51:B52"/>
    <mergeCell ref="A57:A58"/>
    <mergeCell ref="B57:B58"/>
    <mergeCell ref="AB57:AB58"/>
    <mergeCell ref="A24:B24"/>
    <mergeCell ref="A25:A26"/>
    <mergeCell ref="B25:B26"/>
    <mergeCell ref="A41:B41"/>
    <mergeCell ref="A45:A46"/>
    <mergeCell ref="B45:B46"/>
    <mergeCell ref="A15:A16"/>
    <mergeCell ref="B15:B16"/>
    <mergeCell ref="A18:A19"/>
    <mergeCell ref="B18:B19"/>
    <mergeCell ref="A21:A22"/>
    <mergeCell ref="B21:B22"/>
    <mergeCell ref="A9:A10"/>
    <mergeCell ref="B9:B10"/>
    <mergeCell ref="A12:A13"/>
    <mergeCell ref="B12:B13"/>
    <mergeCell ref="G6:G7"/>
    <mergeCell ref="H6:H7"/>
    <mergeCell ref="B1:Q1"/>
    <mergeCell ref="B2:Y2"/>
    <mergeCell ref="B3:Y3"/>
    <mergeCell ref="U6:W6"/>
    <mergeCell ref="X6:Z6"/>
    <mergeCell ref="A8:B8"/>
    <mergeCell ref="I6:K6"/>
    <mergeCell ref="A5:A7"/>
    <mergeCell ref="B5:B7"/>
    <mergeCell ref="C5:C7"/>
    <mergeCell ref="I5:Z5"/>
    <mergeCell ref="D6:D7"/>
    <mergeCell ref="E6:E7"/>
    <mergeCell ref="F6:F7"/>
    <mergeCell ref="L6:N6"/>
    <mergeCell ref="O6:Q6"/>
    <mergeCell ref="R6:T6"/>
  </mergeCell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tabSelected="1" view="pageLayout" workbookViewId="0" topLeftCell="A28">
      <selection activeCell="K13" sqref="K13"/>
    </sheetView>
  </sheetViews>
  <sheetFormatPr defaultColWidth="9.00390625" defaultRowHeight="12.75"/>
  <cols>
    <col min="1" max="1" width="6.375" style="46" customWidth="1"/>
    <col min="2" max="2" width="55.75390625" style="18" customWidth="1"/>
    <col min="3" max="3" width="28.00390625" style="51" customWidth="1"/>
    <col min="4" max="4" width="13.875" style="18" customWidth="1"/>
    <col min="5" max="5" width="14.125" style="18" customWidth="1"/>
    <col min="6" max="6" width="13.125" style="18" customWidth="1"/>
    <col min="7" max="7" width="16.25390625" style="18" customWidth="1"/>
    <col min="8" max="8" width="13.375" style="18" customWidth="1"/>
    <col min="9" max="9" width="0.875" style="18" hidden="1" customWidth="1"/>
    <col min="10" max="10" width="14.625" style="18" customWidth="1"/>
    <col min="11" max="11" width="14.375" style="18" customWidth="1"/>
    <col min="12" max="12" width="10.00390625" style="18" hidden="1" customWidth="1"/>
    <col min="13" max="13" width="14.00390625" style="18" customWidth="1"/>
    <col min="14" max="14" width="14.125" style="18" customWidth="1"/>
    <col min="15" max="16" width="10.00390625" style="18" hidden="1" customWidth="1"/>
    <col min="17" max="17" width="13.875" style="70" hidden="1" customWidth="1"/>
    <col min="18" max="18" width="11.125" style="70" hidden="1" customWidth="1"/>
    <col min="19" max="19" width="9.125" style="18" customWidth="1"/>
    <col min="20" max="27" width="9.125" style="75" customWidth="1"/>
    <col min="28" max="16384" width="9.125" style="18" customWidth="1"/>
  </cols>
  <sheetData>
    <row r="1" spans="2:15" ht="69.75" customHeight="1">
      <c r="B1" s="149"/>
      <c r="C1" s="149"/>
      <c r="D1" s="149"/>
      <c r="E1" s="149"/>
      <c r="F1" s="149"/>
      <c r="G1" s="149"/>
      <c r="H1" s="149"/>
      <c r="I1" s="149"/>
      <c r="J1" s="149"/>
      <c r="K1" s="84" t="s">
        <v>184</v>
      </c>
      <c r="L1" s="84"/>
      <c r="M1" s="84"/>
      <c r="N1" s="84"/>
      <c r="O1" s="149"/>
    </row>
    <row r="2" spans="2:15" ht="36.75" customHeight="1">
      <c r="B2" s="112" t="s">
        <v>183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2:19" ht="31.5" customHeight="1">
      <c r="B3" s="114" t="s">
        <v>182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73"/>
      <c r="P3" s="73"/>
      <c r="Q3" s="73"/>
      <c r="R3" s="73"/>
      <c r="S3" s="73"/>
    </row>
    <row r="5" spans="1:19" ht="19.5" customHeight="1">
      <c r="A5" s="88" t="s">
        <v>91</v>
      </c>
      <c r="B5" s="76" t="s">
        <v>0</v>
      </c>
      <c r="C5" s="76" t="s">
        <v>1</v>
      </c>
      <c r="D5" s="4" t="s">
        <v>2</v>
      </c>
      <c r="E5" s="4" t="s">
        <v>2</v>
      </c>
      <c r="F5" s="4" t="s">
        <v>3</v>
      </c>
      <c r="G5" s="76" t="s">
        <v>4</v>
      </c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2"/>
    </row>
    <row r="6" spans="1:19" ht="15">
      <c r="A6" s="89"/>
      <c r="B6" s="76"/>
      <c r="C6" s="76"/>
      <c r="D6" s="76">
        <v>2021</v>
      </c>
      <c r="E6" s="76">
        <v>2022</v>
      </c>
      <c r="F6" s="109">
        <v>2023</v>
      </c>
      <c r="G6" s="76">
        <v>2024</v>
      </c>
      <c r="H6" s="76"/>
      <c r="I6" s="76"/>
      <c r="J6" s="76">
        <v>2025</v>
      </c>
      <c r="K6" s="76"/>
      <c r="L6" s="76"/>
      <c r="M6" s="76">
        <v>2026</v>
      </c>
      <c r="N6" s="76"/>
      <c r="O6" s="76"/>
      <c r="P6" s="4"/>
      <c r="Q6" s="77">
        <v>2025</v>
      </c>
      <c r="R6" s="77"/>
      <c r="S6" s="72"/>
    </row>
    <row r="7" spans="1:19" ht="22.5" customHeight="1">
      <c r="A7" s="89"/>
      <c r="B7" s="76"/>
      <c r="C7" s="76"/>
      <c r="D7" s="76"/>
      <c r="E7" s="76"/>
      <c r="F7" s="110"/>
      <c r="G7" s="25" t="s">
        <v>176</v>
      </c>
      <c r="H7" s="25" t="s">
        <v>180</v>
      </c>
      <c r="I7" s="25" t="s">
        <v>175</v>
      </c>
      <c r="J7" s="25" t="s">
        <v>176</v>
      </c>
      <c r="K7" s="25" t="s">
        <v>180</v>
      </c>
      <c r="L7" s="25" t="s">
        <v>175</v>
      </c>
      <c r="M7" s="25" t="s">
        <v>176</v>
      </c>
      <c r="N7" s="25" t="s">
        <v>180</v>
      </c>
      <c r="O7" s="25" t="s">
        <v>175</v>
      </c>
      <c r="P7" s="25" t="s">
        <v>175</v>
      </c>
      <c r="Q7" s="71"/>
      <c r="R7" s="71"/>
      <c r="S7" s="72"/>
    </row>
    <row r="8" spans="1:19" ht="24.75" customHeight="1">
      <c r="A8" s="90"/>
      <c r="B8" s="76"/>
      <c r="C8" s="76"/>
      <c r="D8" s="76"/>
      <c r="E8" s="76"/>
      <c r="F8" s="111"/>
      <c r="G8" s="25" t="s">
        <v>177</v>
      </c>
      <c r="H8" s="25" t="s">
        <v>178</v>
      </c>
      <c r="I8" s="25" t="s">
        <v>179</v>
      </c>
      <c r="J8" s="25" t="s">
        <v>177</v>
      </c>
      <c r="K8" s="25" t="s">
        <v>178</v>
      </c>
      <c r="L8" s="25" t="s">
        <v>179</v>
      </c>
      <c r="M8" s="25" t="s">
        <v>177</v>
      </c>
      <c r="N8" s="25" t="s">
        <v>178</v>
      </c>
      <c r="O8" s="25" t="s">
        <v>179</v>
      </c>
      <c r="P8" s="25" t="s">
        <v>179</v>
      </c>
      <c r="Q8" s="67" t="s">
        <v>98</v>
      </c>
      <c r="R8" s="67" t="s">
        <v>99</v>
      </c>
      <c r="S8" s="72"/>
    </row>
    <row r="9" spans="1:18" ht="22.5" customHeight="1">
      <c r="A9" s="86" t="s">
        <v>5</v>
      </c>
      <c r="B9" s="87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33" customHeight="1">
      <c r="A10" s="98" t="s">
        <v>160</v>
      </c>
      <c r="B10" s="99"/>
      <c r="C10" s="20" t="s">
        <v>52</v>
      </c>
      <c r="D10" s="74"/>
      <c r="E10" s="52"/>
      <c r="F10" s="74"/>
      <c r="G10" s="74"/>
      <c r="H10" s="74"/>
      <c r="I10" s="74"/>
      <c r="J10" s="74"/>
      <c r="K10" s="74"/>
      <c r="L10" s="74"/>
      <c r="M10" s="74"/>
      <c r="N10" s="74"/>
      <c r="O10" s="21"/>
      <c r="P10" s="21"/>
      <c r="Q10" s="21"/>
      <c r="R10" s="21"/>
    </row>
    <row r="11" spans="1:18" ht="30">
      <c r="A11" s="56">
        <v>44</v>
      </c>
      <c r="B11" s="45" t="s">
        <v>137</v>
      </c>
      <c r="C11" s="20" t="s">
        <v>52</v>
      </c>
      <c r="D11" s="74">
        <v>1477423.04</v>
      </c>
      <c r="E11" s="74">
        <v>1443757.96</v>
      </c>
      <c r="F11" s="74">
        <v>1584778.85</v>
      </c>
      <c r="G11" s="74">
        <f>SUM(H11-H11*3.4%)</f>
        <v>1545322.05282</v>
      </c>
      <c r="H11" s="74">
        <v>1599712.27</v>
      </c>
      <c r="I11" s="74"/>
      <c r="J11" s="74">
        <f>SUM(K11-K11*3.4%)</f>
        <v>1551483.06558</v>
      </c>
      <c r="K11" s="74">
        <v>1606090.13</v>
      </c>
      <c r="L11" s="74"/>
      <c r="M11" s="74">
        <f>SUM(N11-N11*3.4%)</f>
        <v>1633800.15666</v>
      </c>
      <c r="N11" s="74">
        <v>1691304.51</v>
      </c>
      <c r="O11" s="21"/>
      <c r="P11" s="21"/>
      <c r="Q11" s="21"/>
      <c r="R11" s="21"/>
    </row>
    <row r="12" spans="1:18" ht="15">
      <c r="A12" s="56">
        <v>45</v>
      </c>
      <c r="B12" s="45" t="s">
        <v>107</v>
      </c>
      <c r="C12" s="20" t="s">
        <v>52</v>
      </c>
      <c r="D12" s="74">
        <v>430195.54000000004</v>
      </c>
      <c r="E12" s="74">
        <v>524533.33</v>
      </c>
      <c r="F12" s="74">
        <v>552785.92</v>
      </c>
      <c r="G12" s="74">
        <f>SUM(H12-H12*3.4%)</f>
        <v>597746.57082</v>
      </c>
      <c r="H12" s="74">
        <v>618785.27</v>
      </c>
      <c r="I12" s="74"/>
      <c r="J12" s="74">
        <f>SUM(K12-K12*3.4%)</f>
        <v>650898.07398</v>
      </c>
      <c r="K12" s="74">
        <v>673807.53</v>
      </c>
      <c r="L12" s="74"/>
      <c r="M12" s="74">
        <f>SUM(N12-N12*3.4%)</f>
        <v>700369.71606</v>
      </c>
      <c r="N12" s="74">
        <v>725020.41</v>
      </c>
      <c r="O12" s="21"/>
      <c r="P12" s="21"/>
      <c r="Q12" s="21"/>
      <c r="R12" s="21"/>
    </row>
    <row r="13" spans="1:18" ht="45">
      <c r="A13" s="88">
        <v>46</v>
      </c>
      <c r="B13" s="45" t="s">
        <v>138</v>
      </c>
      <c r="C13" s="20" t="s">
        <v>52</v>
      </c>
      <c r="D13" s="74">
        <v>398029.96</v>
      </c>
      <c r="E13" s="74">
        <v>481769.51</v>
      </c>
      <c r="F13" s="74">
        <v>515958.47</v>
      </c>
      <c r="G13" s="74">
        <f>SUM(H13-H13*3.4%)</f>
        <v>563553.74502</v>
      </c>
      <c r="H13" s="74">
        <v>583388.97</v>
      </c>
      <c r="I13" s="74"/>
      <c r="J13" s="74">
        <f>SUM(K13-K13*3.4%)</f>
        <v>616799.8389</v>
      </c>
      <c r="K13" s="74">
        <v>638509.15</v>
      </c>
      <c r="L13" s="74"/>
      <c r="M13" s="74">
        <f>SUM(N13-N13*3.4%)</f>
        <v>666248.39358</v>
      </c>
      <c r="N13" s="74">
        <v>689698.13</v>
      </c>
      <c r="O13" s="21"/>
      <c r="P13" s="21"/>
      <c r="Q13" s="21"/>
      <c r="R13" s="21"/>
    </row>
    <row r="14" spans="1:18" ht="15">
      <c r="A14" s="89"/>
      <c r="B14" s="35" t="s">
        <v>109</v>
      </c>
      <c r="C14" s="20" t="s">
        <v>52</v>
      </c>
      <c r="D14" s="74">
        <v>275908.08</v>
      </c>
      <c r="E14" s="74">
        <v>367594.96</v>
      </c>
      <c r="F14" s="74">
        <v>410278.11</v>
      </c>
      <c r="G14" s="74">
        <f>SUM(H14-H14*3.4%)</f>
        <v>453214.46226</v>
      </c>
      <c r="H14" s="74">
        <v>469166.11</v>
      </c>
      <c r="I14" s="74"/>
      <c r="J14" s="74">
        <f>SUM(K14-K14*3.4%)</f>
        <v>504633.46374000004</v>
      </c>
      <c r="K14" s="74">
        <v>522394.89</v>
      </c>
      <c r="L14" s="74"/>
      <c r="M14" s="74">
        <f>SUM(N14-N14*3.4%)</f>
        <v>552376.6420199999</v>
      </c>
      <c r="N14" s="74">
        <v>571818.47</v>
      </c>
      <c r="O14" s="21"/>
      <c r="P14" s="21"/>
      <c r="Q14" s="21"/>
      <c r="R14" s="21"/>
    </row>
    <row r="15" spans="1:18" ht="15">
      <c r="A15" s="89"/>
      <c r="B15" s="35" t="s">
        <v>111</v>
      </c>
      <c r="C15" s="20" t="s">
        <v>52</v>
      </c>
      <c r="D15" s="74">
        <v>5778.22</v>
      </c>
      <c r="E15" s="74">
        <v>7331.53</v>
      </c>
      <c r="F15" s="74">
        <v>7942.43</v>
      </c>
      <c r="G15" s="74">
        <v>8936</v>
      </c>
      <c r="H15" s="74">
        <v>8936</v>
      </c>
      <c r="I15" s="74"/>
      <c r="J15" s="74">
        <v>9194.5</v>
      </c>
      <c r="K15" s="74">
        <v>9194.5</v>
      </c>
      <c r="L15" s="74"/>
      <c r="M15" s="74">
        <v>9362.8</v>
      </c>
      <c r="N15" s="74">
        <v>9362.8</v>
      </c>
      <c r="O15" s="21"/>
      <c r="P15" s="21"/>
      <c r="Q15" s="21"/>
      <c r="R15" s="21"/>
    </row>
    <row r="16" spans="1:18" ht="15">
      <c r="A16" s="89"/>
      <c r="B16" s="35" t="s">
        <v>113</v>
      </c>
      <c r="C16" s="20" t="s">
        <v>52</v>
      </c>
      <c r="D16" s="74">
        <v>15358.86</v>
      </c>
      <c r="E16" s="74">
        <v>16911.66</v>
      </c>
      <c r="F16" s="74">
        <v>15650</v>
      </c>
      <c r="G16" s="74">
        <v>17418</v>
      </c>
      <c r="H16" s="74">
        <v>17418</v>
      </c>
      <c r="I16" s="74"/>
      <c r="J16" s="74">
        <v>17689</v>
      </c>
      <c r="K16" s="74">
        <v>17689</v>
      </c>
      <c r="L16" s="74"/>
      <c r="M16" s="74">
        <v>17762</v>
      </c>
      <c r="N16" s="74">
        <v>17762</v>
      </c>
      <c r="O16" s="21"/>
      <c r="P16" s="21"/>
      <c r="Q16" s="21"/>
      <c r="R16" s="21"/>
    </row>
    <row r="17" spans="1:18" ht="15">
      <c r="A17" s="89"/>
      <c r="B17" s="35" t="s">
        <v>117</v>
      </c>
      <c r="C17" s="20" t="s">
        <v>52</v>
      </c>
      <c r="D17" s="74">
        <v>31073.74</v>
      </c>
      <c r="E17" s="74">
        <v>14821.56</v>
      </c>
      <c r="F17" s="74">
        <v>14000</v>
      </c>
      <c r="G17" s="74">
        <v>17099.36</v>
      </c>
      <c r="H17" s="74">
        <v>17099.36</v>
      </c>
      <c r="I17" s="74"/>
      <c r="J17" s="74">
        <v>17099.36</v>
      </c>
      <c r="K17" s="74">
        <v>17099.36</v>
      </c>
      <c r="L17" s="74"/>
      <c r="M17" s="74">
        <v>17099.36</v>
      </c>
      <c r="N17" s="74">
        <v>17099.36</v>
      </c>
      <c r="O17" s="21"/>
      <c r="P17" s="21"/>
      <c r="Q17" s="21"/>
      <c r="R17" s="21"/>
    </row>
    <row r="18" spans="1:18" ht="15">
      <c r="A18" s="89"/>
      <c r="B18" s="35" t="s">
        <v>162</v>
      </c>
      <c r="C18" s="20" t="s">
        <v>52</v>
      </c>
      <c r="D18" s="74">
        <v>0</v>
      </c>
      <c r="E18" s="74">
        <v>17.63</v>
      </c>
      <c r="F18" s="74">
        <v>0.91</v>
      </c>
      <c r="G18" s="74">
        <v>0</v>
      </c>
      <c r="H18" s="74">
        <v>0</v>
      </c>
      <c r="I18" s="74"/>
      <c r="J18" s="74">
        <v>0</v>
      </c>
      <c r="K18" s="74">
        <v>0</v>
      </c>
      <c r="L18" s="74"/>
      <c r="M18" s="74">
        <v>0</v>
      </c>
      <c r="N18" s="74">
        <v>0</v>
      </c>
      <c r="O18" s="21"/>
      <c r="P18" s="21"/>
      <c r="Q18" s="21"/>
      <c r="R18" s="21"/>
    </row>
    <row r="19" spans="1:18" ht="15">
      <c r="A19" s="89"/>
      <c r="B19" s="35" t="s">
        <v>163</v>
      </c>
      <c r="C19" s="20" t="s">
        <v>52</v>
      </c>
      <c r="D19" s="74">
        <v>3500.42</v>
      </c>
      <c r="E19" s="74">
        <v>98.58</v>
      </c>
      <c r="F19" s="74">
        <v>-303</v>
      </c>
      <c r="G19" s="74">
        <v>0</v>
      </c>
      <c r="H19" s="74">
        <v>0</v>
      </c>
      <c r="I19" s="74"/>
      <c r="J19" s="74">
        <v>0</v>
      </c>
      <c r="K19" s="74">
        <v>0</v>
      </c>
      <c r="L19" s="74"/>
      <c r="M19" s="74">
        <v>0</v>
      </c>
      <c r="N19" s="74">
        <v>0</v>
      </c>
      <c r="O19" s="21"/>
      <c r="P19" s="21"/>
      <c r="Q19" s="21"/>
      <c r="R19" s="21"/>
    </row>
    <row r="20" spans="1:18" ht="30">
      <c r="A20" s="89"/>
      <c r="B20" s="35" t="s">
        <v>165</v>
      </c>
      <c r="C20" s="20" t="s">
        <v>52</v>
      </c>
      <c r="D20" s="74">
        <v>5830.08</v>
      </c>
      <c r="E20" s="74">
        <v>6209.23</v>
      </c>
      <c r="F20" s="74">
        <v>5335</v>
      </c>
      <c r="G20" s="74">
        <v>6333</v>
      </c>
      <c r="H20" s="74">
        <v>6333</v>
      </c>
      <c r="I20" s="74"/>
      <c r="J20" s="74">
        <v>6460</v>
      </c>
      <c r="K20" s="74">
        <v>6460</v>
      </c>
      <c r="L20" s="74"/>
      <c r="M20" s="74">
        <v>6589</v>
      </c>
      <c r="N20" s="74">
        <v>6589</v>
      </c>
      <c r="O20" s="21"/>
      <c r="P20" s="21"/>
      <c r="Q20" s="21"/>
      <c r="R20" s="21"/>
    </row>
    <row r="21" spans="1:18" ht="15">
      <c r="A21" s="89"/>
      <c r="B21" s="35" t="s">
        <v>164</v>
      </c>
      <c r="C21" s="20" t="s">
        <v>52</v>
      </c>
      <c r="D21" s="74">
        <v>9920.63</v>
      </c>
      <c r="E21" s="74">
        <v>11153.28</v>
      </c>
      <c r="F21" s="74">
        <v>9544</v>
      </c>
      <c r="G21" s="74">
        <v>8813.5</v>
      </c>
      <c r="H21" s="74">
        <v>8813.5</v>
      </c>
      <c r="I21" s="74"/>
      <c r="J21" s="74">
        <v>9038.4</v>
      </c>
      <c r="K21" s="74">
        <v>9038.4</v>
      </c>
      <c r="L21" s="74"/>
      <c r="M21" s="74">
        <v>9300.5</v>
      </c>
      <c r="N21" s="74">
        <v>9300.5</v>
      </c>
      <c r="O21" s="21"/>
      <c r="P21" s="21"/>
      <c r="Q21" s="21"/>
      <c r="R21" s="21"/>
    </row>
    <row r="22" spans="1:18" ht="15">
      <c r="A22" s="90"/>
      <c r="B22" s="35" t="s">
        <v>161</v>
      </c>
      <c r="C22" s="20" t="s">
        <v>52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/>
      <c r="J22" s="74">
        <v>0</v>
      </c>
      <c r="K22" s="74">
        <v>0</v>
      </c>
      <c r="L22" s="74"/>
      <c r="M22" s="74">
        <v>0</v>
      </c>
      <c r="N22" s="74">
        <v>0</v>
      </c>
      <c r="O22" s="21"/>
      <c r="P22" s="21"/>
      <c r="Q22" s="21"/>
      <c r="R22" s="21"/>
    </row>
    <row r="23" spans="1:18" ht="15">
      <c r="A23" s="56">
        <v>47</v>
      </c>
      <c r="B23" s="45" t="s">
        <v>118</v>
      </c>
      <c r="C23" s="20" t="s">
        <v>52</v>
      </c>
      <c r="D23" s="74">
        <v>32165.58</v>
      </c>
      <c r="E23" s="74">
        <v>42763.82</v>
      </c>
      <c r="F23" s="74">
        <v>36827.45</v>
      </c>
      <c r="G23" s="74">
        <v>35396.3</v>
      </c>
      <c r="H23" s="74">
        <v>35396.3</v>
      </c>
      <c r="I23" s="74"/>
      <c r="J23" s="74">
        <v>35298.38</v>
      </c>
      <c r="K23" s="74">
        <v>35298.38</v>
      </c>
      <c r="L23" s="74"/>
      <c r="M23" s="74">
        <v>35322.28</v>
      </c>
      <c r="N23" s="74">
        <v>35322.28</v>
      </c>
      <c r="O23" s="21"/>
      <c r="P23" s="21"/>
      <c r="Q23" s="21"/>
      <c r="R23" s="21"/>
    </row>
    <row r="24" spans="1:18" ht="15">
      <c r="A24" s="44">
        <v>48</v>
      </c>
      <c r="B24" s="45" t="s">
        <v>166</v>
      </c>
      <c r="C24" s="20" t="s">
        <v>52</v>
      </c>
      <c r="D24" s="74">
        <v>1047227.5</v>
      </c>
      <c r="E24" s="74">
        <v>919224.63</v>
      </c>
      <c r="F24" s="74">
        <v>1031992.93</v>
      </c>
      <c r="G24" s="74">
        <f>SUM(H24-H24*3.4%)</f>
        <v>947575.482</v>
      </c>
      <c r="H24" s="74">
        <v>980927</v>
      </c>
      <c r="I24" s="74"/>
      <c r="J24" s="74">
        <f>SUM(K24-K24*3.4%)</f>
        <v>900584.9916</v>
      </c>
      <c r="K24" s="74">
        <v>932282.6</v>
      </c>
      <c r="L24" s="74"/>
      <c r="M24" s="74">
        <f>SUM(N24-N24*3.4%)</f>
        <v>933430.4406</v>
      </c>
      <c r="N24" s="74">
        <v>966284.1</v>
      </c>
      <c r="O24" s="21"/>
      <c r="P24" s="21"/>
      <c r="Q24" s="21"/>
      <c r="R24" s="21"/>
    </row>
    <row r="25" spans="1:18" ht="56.25" customHeight="1">
      <c r="A25" s="88">
        <v>49</v>
      </c>
      <c r="B25" s="45" t="s">
        <v>139</v>
      </c>
      <c r="C25" s="20" t="s">
        <v>52</v>
      </c>
      <c r="D25" s="74">
        <v>1300787.6199999999</v>
      </c>
      <c r="E25" s="74">
        <f>E26+E27+E28+E29+E30+E31+E32+E33+E34+E35+E36+E37</f>
        <v>1574513.24</v>
      </c>
      <c r="F25" s="74">
        <f>F26+F27+F28+F29+F30+F31+F32+F33+F34+F35+F36+F37</f>
        <v>1655538.2099999997</v>
      </c>
      <c r="G25" s="74">
        <f aca="true" t="shared" si="0" ref="G25:N25">G26+G27+G28+G29+G30+G31+G32+G33+G34+G35+G36+G37</f>
        <v>1545322.0499999998</v>
      </c>
      <c r="H25" s="74">
        <f t="shared" si="0"/>
        <v>1599712.2700000003</v>
      </c>
      <c r="I25" s="74">
        <f t="shared" si="0"/>
        <v>0</v>
      </c>
      <c r="J25" s="74">
        <f t="shared" si="0"/>
        <v>1551483.07</v>
      </c>
      <c r="K25" s="74">
        <f t="shared" si="0"/>
        <v>1606090.13</v>
      </c>
      <c r="L25" s="74">
        <f t="shared" si="0"/>
        <v>0</v>
      </c>
      <c r="M25" s="74">
        <f t="shared" si="0"/>
        <v>1633800.16</v>
      </c>
      <c r="N25" s="74">
        <f t="shared" si="0"/>
        <v>1691304.5100000002</v>
      </c>
      <c r="O25" s="21"/>
      <c r="P25" s="21"/>
      <c r="Q25" s="21"/>
      <c r="R25" s="21"/>
    </row>
    <row r="26" spans="1:18" ht="19.5" customHeight="1">
      <c r="A26" s="89"/>
      <c r="B26" s="35" t="s">
        <v>124</v>
      </c>
      <c r="C26" s="20" t="s">
        <v>52</v>
      </c>
      <c r="D26" s="74">
        <v>85916</v>
      </c>
      <c r="E26" s="74">
        <v>112579.14</v>
      </c>
      <c r="F26" s="74">
        <v>110586.61</v>
      </c>
      <c r="G26" s="74">
        <v>153141.42</v>
      </c>
      <c r="H26" s="74">
        <v>158479.13</v>
      </c>
      <c r="I26" s="74"/>
      <c r="J26" s="74">
        <v>153751.97</v>
      </c>
      <c r="K26" s="74">
        <f>152962.47+2000</f>
        <v>154962.47</v>
      </c>
      <c r="L26" s="74"/>
      <c r="M26" s="74">
        <f>161909.6-11539.44</f>
        <v>150370.16</v>
      </c>
      <c r="N26" s="74">
        <v>151221.07</v>
      </c>
      <c r="O26" s="21"/>
      <c r="P26" s="21"/>
      <c r="Q26" s="21"/>
      <c r="R26" s="21"/>
    </row>
    <row r="27" spans="1:18" ht="15">
      <c r="A27" s="89"/>
      <c r="B27" s="35" t="s">
        <v>125</v>
      </c>
      <c r="C27" s="20" t="s">
        <v>52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21"/>
      <c r="P27" s="21"/>
      <c r="Q27" s="21"/>
      <c r="R27" s="21"/>
    </row>
    <row r="28" spans="1:18" ht="30">
      <c r="A28" s="89"/>
      <c r="B28" s="35" t="s">
        <v>126</v>
      </c>
      <c r="C28" s="20" t="s">
        <v>52</v>
      </c>
      <c r="D28" s="74">
        <v>11478</v>
      </c>
      <c r="E28" s="74">
        <v>11854.13</v>
      </c>
      <c r="F28" s="74">
        <v>14233.44</v>
      </c>
      <c r="G28" s="74">
        <v>12053.51</v>
      </c>
      <c r="H28" s="74">
        <v>12503.95</v>
      </c>
      <c r="I28" s="74"/>
      <c r="J28" s="74">
        <v>12101.57</v>
      </c>
      <c r="K28" s="74">
        <f>10765.93+2000</f>
        <v>12765.93</v>
      </c>
      <c r="L28" s="74"/>
      <c r="M28" s="74">
        <f>12743.64-2100</f>
        <v>10643.64</v>
      </c>
      <c r="N28" s="74">
        <v>10629.43</v>
      </c>
      <c r="O28" s="21"/>
      <c r="P28" s="21"/>
      <c r="Q28" s="21"/>
      <c r="R28" s="21"/>
    </row>
    <row r="29" spans="1:18" ht="15">
      <c r="A29" s="89"/>
      <c r="B29" s="35" t="s">
        <v>127</v>
      </c>
      <c r="C29" s="20" t="s">
        <v>52</v>
      </c>
      <c r="D29" s="74">
        <v>45228.48</v>
      </c>
      <c r="E29" s="74">
        <v>42250.3</v>
      </c>
      <c r="F29" s="74">
        <v>136855.71</v>
      </c>
      <c r="G29" s="74">
        <v>38633.05</v>
      </c>
      <c r="H29" s="74">
        <v>40533.56</v>
      </c>
      <c r="I29" s="74"/>
      <c r="J29" s="74">
        <v>38787.08</v>
      </c>
      <c r="K29" s="74">
        <v>41013.4</v>
      </c>
      <c r="L29" s="74"/>
      <c r="M29" s="74">
        <f>40845+1000</f>
        <v>41845</v>
      </c>
      <c r="N29" s="74">
        <v>42498.5</v>
      </c>
      <c r="O29" s="21"/>
      <c r="P29" s="21"/>
      <c r="Q29" s="21"/>
      <c r="R29" s="21"/>
    </row>
    <row r="30" spans="1:18" ht="15">
      <c r="A30" s="89"/>
      <c r="B30" s="35" t="s">
        <v>128</v>
      </c>
      <c r="C30" s="20" t="s">
        <v>52</v>
      </c>
      <c r="D30" s="74">
        <v>93892.14</v>
      </c>
      <c r="E30" s="74">
        <v>240353.37</v>
      </c>
      <c r="F30" s="74">
        <v>124844.31</v>
      </c>
      <c r="G30" s="74">
        <v>62585.54</v>
      </c>
      <c r="H30" s="74">
        <v>64798.97</v>
      </c>
      <c r="I30" s="74"/>
      <c r="J30" s="74">
        <f>62835.06+461.78</f>
        <v>63296.84</v>
      </c>
      <c r="K30" s="74">
        <v>76747.3</v>
      </c>
      <c r="L30" s="74"/>
      <c r="M30" s="74">
        <v>66168.91</v>
      </c>
      <c r="N30" s="74">
        <v>108186.5</v>
      </c>
      <c r="O30" s="21"/>
      <c r="P30" s="21"/>
      <c r="Q30" s="21"/>
      <c r="R30" s="21"/>
    </row>
    <row r="31" spans="1:18" ht="15">
      <c r="A31" s="89"/>
      <c r="B31" s="35" t="s">
        <v>129</v>
      </c>
      <c r="C31" s="20" t="s">
        <v>52</v>
      </c>
      <c r="D31" s="74">
        <v>805</v>
      </c>
      <c r="E31" s="74">
        <v>4233.09</v>
      </c>
      <c r="F31" s="74">
        <v>850</v>
      </c>
      <c r="G31" s="74">
        <v>850</v>
      </c>
      <c r="H31" s="74">
        <v>850</v>
      </c>
      <c r="I31" s="74"/>
      <c r="J31" s="74">
        <v>850</v>
      </c>
      <c r="K31" s="74">
        <v>850</v>
      </c>
      <c r="L31" s="74"/>
      <c r="M31" s="74">
        <v>850</v>
      </c>
      <c r="N31" s="74">
        <v>850</v>
      </c>
      <c r="O31" s="21"/>
      <c r="P31" s="21"/>
      <c r="Q31" s="21"/>
      <c r="R31" s="21"/>
    </row>
    <row r="32" spans="1:18" ht="15">
      <c r="A32" s="89"/>
      <c r="B32" s="35" t="s">
        <v>130</v>
      </c>
      <c r="C32" s="20" t="s">
        <v>52</v>
      </c>
      <c r="D32" s="74">
        <v>681006.36</v>
      </c>
      <c r="E32" s="74">
        <v>775086.05</v>
      </c>
      <c r="F32" s="74">
        <v>846653.62</v>
      </c>
      <c r="G32" s="74">
        <f>788145.66+70000+5573.19</f>
        <v>863718.85</v>
      </c>
      <c r="H32" s="74">
        <v>886230.9</v>
      </c>
      <c r="I32" s="74"/>
      <c r="J32" s="74">
        <v>859521.62</v>
      </c>
      <c r="K32" s="74">
        <f>861389.76+17000-2000-2000</f>
        <v>874389.76</v>
      </c>
      <c r="L32" s="74"/>
      <c r="M32" s="74">
        <f>905125.29+3100</f>
        <v>908225.29</v>
      </c>
      <c r="N32" s="74">
        <f>887713.14+25000+5000</f>
        <v>917713.14</v>
      </c>
      <c r="O32" s="21"/>
      <c r="P32" s="21"/>
      <c r="Q32" s="21"/>
      <c r="R32" s="21"/>
    </row>
    <row r="33" spans="1:18" ht="15">
      <c r="A33" s="89"/>
      <c r="B33" s="35" t="s">
        <v>131</v>
      </c>
      <c r="C33" s="20" t="s">
        <v>52</v>
      </c>
      <c r="D33" s="74">
        <v>36788.9</v>
      </c>
      <c r="E33" s="74">
        <v>43310.97</v>
      </c>
      <c r="F33" s="74">
        <v>48195.88</v>
      </c>
      <c r="G33" s="74">
        <f>45584.89+1500</f>
        <v>47084.89</v>
      </c>
      <c r="H33" s="74">
        <v>48446.83</v>
      </c>
      <c r="I33" s="74"/>
      <c r="J33" s="74">
        <v>47009.94</v>
      </c>
      <c r="K33" s="74">
        <f>47184.27+500</f>
        <v>47684.27</v>
      </c>
      <c r="L33" s="74"/>
      <c r="M33" s="74">
        <v>49504.14</v>
      </c>
      <c r="N33" s="74">
        <f>47200.27+2500</f>
        <v>49700.27</v>
      </c>
      <c r="O33" s="21"/>
      <c r="P33" s="21"/>
      <c r="Q33" s="21"/>
      <c r="R33" s="21"/>
    </row>
    <row r="34" spans="1:18" ht="15">
      <c r="A34" s="89"/>
      <c r="B34" s="35" t="s">
        <v>132</v>
      </c>
      <c r="C34" s="20" t="s">
        <v>52</v>
      </c>
      <c r="D34" s="74">
        <v>100</v>
      </c>
      <c r="E34" s="74">
        <v>0</v>
      </c>
      <c r="F34" s="74">
        <v>100</v>
      </c>
      <c r="G34" s="74">
        <v>450</v>
      </c>
      <c r="H34" s="74">
        <v>450</v>
      </c>
      <c r="I34" s="74"/>
      <c r="J34" s="74">
        <v>450</v>
      </c>
      <c r="K34" s="74">
        <v>450</v>
      </c>
      <c r="L34" s="74"/>
      <c r="M34" s="74">
        <v>450</v>
      </c>
      <c r="N34" s="74">
        <v>450</v>
      </c>
      <c r="O34" s="21"/>
      <c r="P34" s="21"/>
      <c r="Q34" s="21"/>
      <c r="R34" s="21"/>
    </row>
    <row r="35" spans="1:18" ht="15">
      <c r="A35" s="89"/>
      <c r="B35" s="35" t="s">
        <v>133</v>
      </c>
      <c r="C35" s="20" t="s">
        <v>52</v>
      </c>
      <c r="D35" s="74">
        <v>281268.34</v>
      </c>
      <c r="E35" s="74">
        <v>264767.46</v>
      </c>
      <c r="F35" s="74">
        <v>282070.45</v>
      </c>
      <c r="G35" s="74">
        <f>269081.64+15000</f>
        <v>284081.64</v>
      </c>
      <c r="H35" s="74">
        <v>286279.4</v>
      </c>
      <c r="I35" s="74"/>
      <c r="J35" s="74">
        <v>277715.47</v>
      </c>
      <c r="K35" s="74">
        <f>298047.2+70</f>
        <v>298117.2</v>
      </c>
      <c r="L35" s="74"/>
      <c r="M35" s="74">
        <f>292450.23+15000</f>
        <v>307450.23</v>
      </c>
      <c r="N35" s="74">
        <f>305945.8+5000</f>
        <v>310945.8</v>
      </c>
      <c r="O35" s="21"/>
      <c r="P35" s="21"/>
      <c r="Q35" s="21"/>
      <c r="R35" s="21"/>
    </row>
    <row r="36" spans="1:18" ht="15">
      <c r="A36" s="89"/>
      <c r="B36" s="35" t="s">
        <v>134</v>
      </c>
      <c r="C36" s="20" t="s">
        <v>52</v>
      </c>
      <c r="D36" s="74">
        <v>64104.4</v>
      </c>
      <c r="E36" s="74">
        <v>79878.73</v>
      </c>
      <c r="F36" s="74">
        <v>91048.19</v>
      </c>
      <c r="G36" s="74">
        <f>80993.6+1529.55</f>
        <v>82523.15000000001</v>
      </c>
      <c r="H36" s="74">
        <v>100939.53</v>
      </c>
      <c r="I36" s="74"/>
      <c r="J36" s="74">
        <v>97898.58</v>
      </c>
      <c r="K36" s="74">
        <v>98909.8</v>
      </c>
      <c r="L36" s="74"/>
      <c r="M36" s="74">
        <f>103092.79-5000</f>
        <v>98092.79</v>
      </c>
      <c r="N36" s="74">
        <v>98909.8</v>
      </c>
      <c r="O36" s="21"/>
      <c r="P36" s="21"/>
      <c r="Q36" s="21"/>
      <c r="R36" s="21"/>
    </row>
    <row r="37" spans="1:18" ht="15">
      <c r="A37" s="89"/>
      <c r="B37" s="35" t="s">
        <v>135</v>
      </c>
      <c r="C37" s="20" t="s">
        <v>52</v>
      </c>
      <c r="D37" s="74">
        <v>200</v>
      </c>
      <c r="E37" s="74">
        <v>200</v>
      </c>
      <c r="F37" s="74">
        <v>100</v>
      </c>
      <c r="G37" s="74">
        <v>200</v>
      </c>
      <c r="H37" s="74">
        <v>200</v>
      </c>
      <c r="I37" s="74"/>
      <c r="J37" s="74">
        <v>100</v>
      </c>
      <c r="K37" s="74">
        <v>200</v>
      </c>
      <c r="L37" s="74"/>
      <c r="M37" s="74">
        <v>200</v>
      </c>
      <c r="N37" s="74">
        <v>200</v>
      </c>
      <c r="O37" s="21"/>
      <c r="P37" s="21"/>
      <c r="Q37" s="21"/>
      <c r="R37" s="21"/>
    </row>
    <row r="38" spans="1:18" ht="18.75" customHeight="1">
      <c r="A38" s="90"/>
      <c r="B38" s="35" t="s">
        <v>136</v>
      </c>
      <c r="C38" s="20" t="s">
        <v>52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21"/>
      <c r="P38" s="21"/>
      <c r="Q38" s="21"/>
      <c r="R38" s="21"/>
    </row>
    <row r="39" spans="1:18" ht="15">
      <c r="A39" s="113" t="s">
        <v>181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Q39" s="18"/>
      <c r="R39" s="18"/>
    </row>
    <row r="40" spans="17:18" ht="15">
      <c r="Q40" s="18"/>
      <c r="R40" s="18"/>
    </row>
    <row r="41" spans="17:18" ht="15">
      <c r="Q41" s="18"/>
      <c r="R41" s="18"/>
    </row>
    <row r="42" spans="17:18" ht="15">
      <c r="Q42" s="18"/>
      <c r="R42" s="18"/>
    </row>
    <row r="43" spans="17:18" ht="15">
      <c r="Q43" s="18"/>
      <c r="R43" s="18"/>
    </row>
    <row r="44" spans="17:18" ht="15">
      <c r="Q44" s="18"/>
      <c r="R44" s="18"/>
    </row>
    <row r="45" spans="17:18" ht="15">
      <c r="Q45" s="18"/>
      <c r="R45" s="18"/>
    </row>
    <row r="46" spans="17:18" ht="15">
      <c r="Q46" s="18"/>
      <c r="R46" s="18"/>
    </row>
    <row r="47" spans="17:18" ht="15">
      <c r="Q47" s="18"/>
      <c r="R47" s="18"/>
    </row>
    <row r="48" spans="17:18" ht="15">
      <c r="Q48" s="18"/>
      <c r="R48" s="18"/>
    </row>
    <row r="49" spans="17:18" ht="15">
      <c r="Q49" s="18"/>
      <c r="R49" s="18"/>
    </row>
    <row r="50" spans="17:18" ht="15">
      <c r="Q50" s="18"/>
      <c r="R50" s="18"/>
    </row>
    <row r="51" spans="17:18" ht="15">
      <c r="Q51" s="18"/>
      <c r="R51" s="18"/>
    </row>
    <row r="52" spans="17:18" ht="15">
      <c r="Q52" s="18"/>
      <c r="R52" s="18"/>
    </row>
    <row r="53" spans="17:18" ht="15">
      <c r="Q53" s="18"/>
      <c r="R53" s="18"/>
    </row>
    <row r="54" spans="17:18" ht="15">
      <c r="Q54" s="18"/>
      <c r="R54" s="18"/>
    </row>
    <row r="55" spans="17:18" ht="15">
      <c r="Q55" s="18"/>
      <c r="R55" s="18"/>
    </row>
    <row r="56" spans="17:18" ht="15">
      <c r="Q56" s="18"/>
      <c r="R56" s="18"/>
    </row>
    <row r="57" spans="17:18" ht="15">
      <c r="Q57" s="18"/>
      <c r="R57" s="18"/>
    </row>
    <row r="58" spans="17:18" ht="15">
      <c r="Q58" s="18"/>
      <c r="R58" s="18"/>
    </row>
    <row r="59" spans="17:18" ht="15">
      <c r="Q59" s="18"/>
      <c r="R59" s="18"/>
    </row>
    <row r="60" spans="17:18" ht="15">
      <c r="Q60" s="18"/>
      <c r="R60" s="18"/>
    </row>
    <row r="61" spans="17:18" ht="15">
      <c r="Q61" s="18"/>
      <c r="R61" s="18"/>
    </row>
    <row r="62" spans="17:18" ht="15">
      <c r="Q62" s="18"/>
      <c r="R62" s="18"/>
    </row>
    <row r="63" spans="17:18" ht="15">
      <c r="Q63" s="18"/>
      <c r="R63" s="18"/>
    </row>
    <row r="64" spans="17:18" ht="15">
      <c r="Q64" s="18"/>
      <c r="R64" s="18"/>
    </row>
    <row r="65" spans="17:18" ht="15">
      <c r="Q65" s="18"/>
      <c r="R65" s="18"/>
    </row>
    <row r="66" spans="17:18" ht="15">
      <c r="Q66" s="18"/>
      <c r="R66" s="18"/>
    </row>
    <row r="67" spans="17:18" ht="15">
      <c r="Q67" s="18"/>
      <c r="R67" s="18"/>
    </row>
    <row r="68" spans="17:18" ht="15">
      <c r="Q68" s="18"/>
      <c r="R68" s="18"/>
    </row>
    <row r="69" spans="17:18" ht="15">
      <c r="Q69" s="18"/>
      <c r="R69" s="18"/>
    </row>
    <row r="70" spans="17:18" ht="15">
      <c r="Q70" s="18"/>
      <c r="R70" s="18"/>
    </row>
    <row r="71" spans="17:18" ht="15">
      <c r="Q71" s="18"/>
      <c r="R71" s="18"/>
    </row>
    <row r="72" spans="17:18" ht="15">
      <c r="Q72" s="18"/>
      <c r="R72" s="18"/>
    </row>
    <row r="73" spans="17:18" ht="15">
      <c r="Q73" s="18"/>
      <c r="R73" s="18"/>
    </row>
    <row r="74" spans="17:18" ht="15">
      <c r="Q74" s="18"/>
      <c r="R74" s="18"/>
    </row>
    <row r="75" spans="17:18" ht="15">
      <c r="Q75" s="18"/>
      <c r="R75" s="18"/>
    </row>
    <row r="76" spans="17:18" ht="15">
      <c r="Q76" s="18"/>
      <c r="R76" s="18"/>
    </row>
    <row r="77" spans="17:18" ht="15">
      <c r="Q77" s="18"/>
      <c r="R77" s="18"/>
    </row>
    <row r="78" spans="17:18" ht="15">
      <c r="Q78" s="18"/>
      <c r="R78" s="18"/>
    </row>
    <row r="79" spans="17:18" ht="15">
      <c r="Q79" s="18"/>
      <c r="R79" s="18"/>
    </row>
    <row r="80" spans="17:18" ht="15">
      <c r="Q80" s="18"/>
      <c r="R80" s="18"/>
    </row>
    <row r="81" spans="17:18" ht="15">
      <c r="Q81" s="18"/>
      <c r="R81" s="18"/>
    </row>
    <row r="82" spans="17:18" ht="15">
      <c r="Q82" s="18"/>
      <c r="R82" s="18"/>
    </row>
    <row r="83" spans="17:18" ht="15">
      <c r="Q83" s="18"/>
      <c r="R83" s="18"/>
    </row>
    <row r="84" spans="17:18" ht="15">
      <c r="Q84" s="18"/>
      <c r="R84" s="18"/>
    </row>
    <row r="85" spans="17:18" ht="15">
      <c r="Q85" s="18"/>
      <c r="R85" s="18"/>
    </row>
    <row r="86" spans="17:18" ht="15">
      <c r="Q86" s="18"/>
      <c r="R86" s="18"/>
    </row>
    <row r="87" spans="17:18" ht="15">
      <c r="Q87" s="18"/>
      <c r="R87" s="18"/>
    </row>
    <row r="88" spans="17:18" ht="15">
      <c r="Q88" s="18"/>
      <c r="R88" s="18"/>
    </row>
  </sheetData>
  <sheetProtection/>
  <mergeCells count="19">
    <mergeCell ref="A9:B9"/>
    <mergeCell ref="B3:N3"/>
    <mergeCell ref="J6:L6"/>
    <mergeCell ref="K1:N1"/>
    <mergeCell ref="A39:O39"/>
    <mergeCell ref="D6:D8"/>
    <mergeCell ref="E6:E8"/>
    <mergeCell ref="A5:A8"/>
    <mergeCell ref="A10:B10"/>
    <mergeCell ref="A13:A22"/>
    <mergeCell ref="M6:O6"/>
    <mergeCell ref="A25:A38"/>
    <mergeCell ref="G6:I6"/>
    <mergeCell ref="B5:B8"/>
    <mergeCell ref="C5:C8"/>
    <mergeCell ref="F6:F8"/>
    <mergeCell ref="G5:R5"/>
    <mergeCell ref="Q6:R6"/>
    <mergeCell ref="B2:O2"/>
  </mergeCells>
  <printOptions/>
  <pageMargins left="0.3937007874015748" right="0.1968503937007874" top="0.3937007874015748" bottom="0.1968503937007874" header="0" footer="0"/>
  <pageSetup fitToHeight="0" fitToWidth="1" horizontalDpi="600" verticalDpi="600" orientation="landscape" paperSize="9" scale="63" r:id="rId1"/>
  <headerFooter alignWithMargins="0">
    <oddHeader>&amp;C
</oddHeader>
    <firstHeader>&amp;C11&amp;P
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8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2.75"/>
  <cols>
    <col min="1" max="1" width="6.375" style="14" customWidth="1"/>
    <col min="2" max="2" width="55.75390625" style="6" customWidth="1"/>
    <col min="3" max="3" width="24.625" style="8" customWidth="1"/>
    <col min="4" max="8" width="10.375" style="6" customWidth="1"/>
    <col min="9" max="9" width="15.25390625" style="6" customWidth="1"/>
    <col min="10" max="10" width="10.625" style="6" customWidth="1"/>
    <col min="11" max="11" width="9.00390625" style="6" customWidth="1"/>
    <col min="12" max="12" width="14.625" style="6" customWidth="1"/>
    <col min="13" max="13" width="10.875" style="6" customWidth="1"/>
    <col min="14" max="14" width="10.25390625" style="6" customWidth="1"/>
    <col min="15" max="15" width="14.625" style="6" customWidth="1"/>
    <col min="16" max="16" width="11.375" style="6" customWidth="1"/>
    <col min="17" max="17" width="10.00390625" style="6" customWidth="1"/>
    <col min="18" max="18" width="14.75390625" style="6" customWidth="1"/>
    <col min="19" max="20" width="9.125" style="6" customWidth="1"/>
    <col min="21" max="21" width="13.875" style="6" customWidth="1"/>
    <col min="22" max="23" width="9.125" style="6" customWidth="1"/>
    <col min="24" max="24" width="14.125" style="6" customWidth="1"/>
    <col min="25" max="16384" width="9.125" style="6" customWidth="1"/>
  </cols>
  <sheetData>
    <row r="1" spans="2:17" ht="11.25" customHeight="1"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2:25" ht="25.5" customHeight="1">
      <c r="B2" s="130" t="s">
        <v>101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2:17" ht="6.75" customHeight="1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2:25" ht="21.75" customHeight="1">
      <c r="B4" s="141" t="s">
        <v>74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</row>
    <row r="6" spans="1:26" ht="19.5" customHeight="1">
      <c r="A6" s="133" t="s">
        <v>91</v>
      </c>
      <c r="B6" s="76" t="s">
        <v>0</v>
      </c>
      <c r="C6" s="76" t="s">
        <v>1</v>
      </c>
      <c r="D6" s="4" t="s">
        <v>2</v>
      </c>
      <c r="E6" s="4" t="s">
        <v>2</v>
      </c>
      <c r="F6" s="4" t="s">
        <v>2</v>
      </c>
      <c r="G6" s="4" t="s">
        <v>2</v>
      </c>
      <c r="H6" s="4" t="s">
        <v>3</v>
      </c>
      <c r="I6" s="76" t="s">
        <v>4</v>
      </c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 ht="15">
      <c r="A7" s="134"/>
      <c r="B7" s="76"/>
      <c r="C7" s="76"/>
      <c r="D7" s="76">
        <v>2014</v>
      </c>
      <c r="E7" s="76">
        <v>2015</v>
      </c>
      <c r="F7" s="76">
        <v>2016</v>
      </c>
      <c r="G7" s="76">
        <v>2017</v>
      </c>
      <c r="H7" s="76">
        <v>2018</v>
      </c>
      <c r="I7" s="78">
        <v>2019</v>
      </c>
      <c r="J7" s="79"/>
      <c r="K7" s="80"/>
      <c r="L7" s="78">
        <v>2020</v>
      </c>
      <c r="M7" s="79"/>
      <c r="N7" s="80"/>
      <c r="O7" s="81">
        <v>2021</v>
      </c>
      <c r="P7" s="82"/>
      <c r="Q7" s="83"/>
      <c r="R7" s="78">
        <v>2022</v>
      </c>
      <c r="S7" s="79"/>
      <c r="T7" s="80"/>
      <c r="U7" s="78">
        <v>2023</v>
      </c>
      <c r="V7" s="79"/>
      <c r="W7" s="80"/>
      <c r="X7" s="81">
        <v>2024</v>
      </c>
      <c r="Y7" s="82"/>
      <c r="Z7" s="83"/>
    </row>
    <row r="8" spans="1:26" ht="35.25" customHeight="1">
      <c r="A8" s="135"/>
      <c r="B8" s="76"/>
      <c r="C8" s="76"/>
      <c r="D8" s="76"/>
      <c r="E8" s="76"/>
      <c r="F8" s="76"/>
      <c r="G8" s="76"/>
      <c r="H8" s="76"/>
      <c r="I8" s="25" t="s">
        <v>98</v>
      </c>
      <c r="J8" s="25" t="s">
        <v>99</v>
      </c>
      <c r="K8" s="25" t="s">
        <v>100</v>
      </c>
      <c r="L8" s="25" t="s">
        <v>98</v>
      </c>
      <c r="M8" s="25" t="s">
        <v>99</v>
      </c>
      <c r="N8" s="25" t="s">
        <v>100</v>
      </c>
      <c r="O8" s="25" t="s">
        <v>98</v>
      </c>
      <c r="P8" s="25" t="s">
        <v>99</v>
      </c>
      <c r="Q8" s="25" t="s">
        <v>100</v>
      </c>
      <c r="R8" s="25" t="s">
        <v>98</v>
      </c>
      <c r="S8" s="25" t="s">
        <v>99</v>
      </c>
      <c r="T8" s="25" t="s">
        <v>100</v>
      </c>
      <c r="U8" s="25" t="s">
        <v>98</v>
      </c>
      <c r="V8" s="25" t="s">
        <v>99</v>
      </c>
      <c r="W8" s="25" t="s">
        <v>100</v>
      </c>
      <c r="X8" s="25" t="s">
        <v>98</v>
      </c>
      <c r="Y8" s="25" t="s">
        <v>99</v>
      </c>
      <c r="Z8" s="25" t="s">
        <v>100</v>
      </c>
    </row>
    <row r="9" spans="1:26" ht="24.75" customHeight="1">
      <c r="A9" s="121" t="s">
        <v>5</v>
      </c>
      <c r="B9" s="122"/>
      <c r="C9" s="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>
      <c r="A10" s="115">
        <v>1</v>
      </c>
      <c r="B10" s="125" t="s">
        <v>42</v>
      </c>
      <c r="C10" s="2" t="s">
        <v>12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7"/>
      <c r="O10" s="7"/>
      <c r="P10" s="7"/>
      <c r="Q10" s="7"/>
      <c r="R10" s="3"/>
      <c r="S10" s="3"/>
      <c r="T10" s="3"/>
      <c r="U10" s="3"/>
      <c r="V10" s="3"/>
      <c r="W10" s="7"/>
      <c r="X10" s="7"/>
      <c r="Y10" s="7"/>
      <c r="Z10" s="7"/>
    </row>
    <row r="11" spans="1:26" ht="15">
      <c r="A11" s="115"/>
      <c r="B11" s="125"/>
      <c r="C11" s="2" t="s">
        <v>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7"/>
      <c r="O11" s="7"/>
      <c r="P11" s="7"/>
      <c r="Q11" s="7"/>
      <c r="R11" s="3"/>
      <c r="S11" s="3"/>
      <c r="T11" s="3"/>
      <c r="U11" s="3"/>
      <c r="V11" s="3"/>
      <c r="W11" s="7"/>
      <c r="X11" s="7"/>
      <c r="Y11" s="7"/>
      <c r="Z11" s="7"/>
    </row>
    <row r="12" spans="1:26" ht="24" customHeight="1">
      <c r="A12" s="2">
        <v>2</v>
      </c>
      <c r="B12" s="1" t="s">
        <v>44</v>
      </c>
      <c r="C12" s="2" t="s">
        <v>45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7"/>
      <c r="O12" s="7"/>
      <c r="P12" s="7"/>
      <c r="Q12" s="7"/>
      <c r="R12" s="3"/>
      <c r="S12" s="3"/>
      <c r="T12" s="3"/>
      <c r="U12" s="3"/>
      <c r="V12" s="3"/>
      <c r="W12" s="7"/>
      <c r="X12" s="7"/>
      <c r="Y12" s="7"/>
      <c r="Z12" s="7"/>
    </row>
    <row r="13" spans="1:26" ht="15">
      <c r="A13" s="115">
        <v>3</v>
      </c>
      <c r="B13" s="125" t="s">
        <v>14</v>
      </c>
      <c r="C13" s="2" t="s">
        <v>12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7"/>
      <c r="O13" s="7"/>
      <c r="P13" s="7"/>
      <c r="Q13" s="7"/>
      <c r="R13" s="3"/>
      <c r="S13" s="3"/>
      <c r="T13" s="3"/>
      <c r="U13" s="3"/>
      <c r="V13" s="3"/>
      <c r="W13" s="7"/>
      <c r="X13" s="7"/>
      <c r="Y13" s="7"/>
      <c r="Z13" s="7"/>
    </row>
    <row r="14" spans="1:26" ht="15">
      <c r="A14" s="115"/>
      <c r="B14" s="125"/>
      <c r="C14" s="2" t="s">
        <v>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/>
      <c r="O14" s="7"/>
      <c r="P14" s="7"/>
      <c r="Q14" s="7"/>
      <c r="R14" s="3"/>
      <c r="S14" s="3"/>
      <c r="T14" s="3"/>
      <c r="U14" s="3"/>
      <c r="V14" s="3"/>
      <c r="W14" s="7"/>
      <c r="X14" s="7"/>
      <c r="Y14" s="7"/>
      <c r="Z14" s="7"/>
    </row>
    <row r="15" spans="1:26" ht="30">
      <c r="A15" s="2">
        <v>4</v>
      </c>
      <c r="B15" s="1" t="s">
        <v>46</v>
      </c>
      <c r="C15" s="2" t="s">
        <v>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/>
      <c r="O15" s="7"/>
      <c r="P15" s="7"/>
      <c r="Q15" s="7"/>
      <c r="R15" s="3"/>
      <c r="S15" s="3"/>
      <c r="T15" s="3"/>
      <c r="U15" s="3"/>
      <c r="V15" s="3"/>
      <c r="W15" s="7"/>
      <c r="X15" s="7"/>
      <c r="Y15" s="7"/>
      <c r="Z15" s="7"/>
    </row>
    <row r="16" spans="1:26" ht="15">
      <c r="A16" s="115">
        <v>5</v>
      </c>
      <c r="B16" s="125" t="s">
        <v>15</v>
      </c>
      <c r="C16" s="2" t="s">
        <v>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7"/>
      <c r="P16" s="7"/>
      <c r="Q16" s="7"/>
      <c r="R16" s="3"/>
      <c r="S16" s="3"/>
      <c r="T16" s="3"/>
      <c r="U16" s="3"/>
      <c r="V16" s="3"/>
      <c r="W16" s="7"/>
      <c r="X16" s="7"/>
      <c r="Y16" s="7"/>
      <c r="Z16" s="7"/>
    </row>
    <row r="17" spans="1:26" ht="15">
      <c r="A17" s="115"/>
      <c r="B17" s="125"/>
      <c r="C17" s="2" t="s">
        <v>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/>
      <c r="O17" s="7"/>
      <c r="P17" s="7"/>
      <c r="Q17" s="7"/>
      <c r="R17" s="3"/>
      <c r="S17" s="3"/>
      <c r="T17" s="3"/>
      <c r="U17" s="3"/>
      <c r="V17" s="3"/>
      <c r="W17" s="7"/>
      <c r="X17" s="7"/>
      <c r="Y17" s="7"/>
      <c r="Z17" s="7"/>
    </row>
    <row r="18" spans="1:26" ht="30">
      <c r="A18" s="2">
        <v>6</v>
      </c>
      <c r="B18" s="1" t="s">
        <v>48</v>
      </c>
      <c r="C18" s="2" t="s">
        <v>47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/>
      <c r="O18" s="7"/>
      <c r="P18" s="7"/>
      <c r="Q18" s="7"/>
      <c r="R18" s="3"/>
      <c r="S18" s="3"/>
      <c r="T18" s="3"/>
      <c r="U18" s="3"/>
      <c r="V18" s="3"/>
      <c r="W18" s="7"/>
      <c r="X18" s="7"/>
      <c r="Y18" s="7"/>
      <c r="Z18" s="7"/>
    </row>
    <row r="19" spans="1:26" ht="15">
      <c r="A19" s="115">
        <v>7</v>
      </c>
      <c r="B19" s="125" t="s">
        <v>16</v>
      </c>
      <c r="C19" s="2" t="s">
        <v>12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/>
      <c r="O19" s="7"/>
      <c r="P19" s="7"/>
      <c r="Q19" s="7"/>
      <c r="R19" s="3"/>
      <c r="S19" s="3"/>
      <c r="T19" s="3"/>
      <c r="U19" s="3"/>
      <c r="V19" s="3"/>
      <c r="W19" s="7"/>
      <c r="X19" s="7"/>
      <c r="Y19" s="7"/>
      <c r="Z19" s="7"/>
    </row>
    <row r="20" spans="1:26" ht="15">
      <c r="A20" s="115"/>
      <c r="B20" s="125"/>
      <c r="C20" s="2" t="s">
        <v>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/>
      <c r="O20" s="7"/>
      <c r="P20" s="7"/>
      <c r="Q20" s="7"/>
      <c r="R20" s="3"/>
      <c r="S20" s="3"/>
      <c r="T20" s="3"/>
      <c r="U20" s="3"/>
      <c r="V20" s="3"/>
      <c r="W20" s="7"/>
      <c r="X20" s="7"/>
      <c r="Y20" s="7"/>
      <c r="Z20" s="7"/>
    </row>
    <row r="21" spans="1:26" ht="30">
      <c r="A21" s="2">
        <v>8</v>
      </c>
      <c r="B21" s="1" t="s">
        <v>49</v>
      </c>
      <c r="C21" s="2" t="s">
        <v>47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7"/>
      <c r="Q21" s="7"/>
      <c r="R21" s="3"/>
      <c r="S21" s="3"/>
      <c r="T21" s="3"/>
      <c r="U21" s="3"/>
      <c r="V21" s="3"/>
      <c r="W21" s="7"/>
      <c r="X21" s="7"/>
      <c r="Y21" s="7"/>
      <c r="Z21" s="7"/>
    </row>
    <row r="22" spans="1:26" ht="15">
      <c r="A22" s="116">
        <v>9</v>
      </c>
      <c r="B22" s="120" t="s">
        <v>17</v>
      </c>
      <c r="C22" s="27" t="s">
        <v>12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7"/>
      <c r="Q22" s="7"/>
      <c r="R22" s="3"/>
      <c r="S22" s="3"/>
      <c r="T22" s="3"/>
      <c r="U22" s="3"/>
      <c r="V22" s="3"/>
      <c r="W22" s="7"/>
      <c r="X22" s="7"/>
      <c r="Y22" s="7"/>
      <c r="Z22" s="7"/>
    </row>
    <row r="23" spans="1:26" ht="15">
      <c r="A23" s="116"/>
      <c r="B23" s="120"/>
      <c r="C23" s="27" t="s">
        <v>18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7"/>
      <c r="Q23" s="7"/>
      <c r="R23" s="3"/>
      <c r="S23" s="3"/>
      <c r="T23" s="3"/>
      <c r="U23" s="3"/>
      <c r="V23" s="3"/>
      <c r="W23" s="7"/>
      <c r="X23" s="7"/>
      <c r="Y23" s="7"/>
      <c r="Z23" s="7"/>
    </row>
    <row r="24" spans="1:26" ht="15">
      <c r="A24" s="116"/>
      <c r="B24" s="120"/>
      <c r="C24" s="27" t="s">
        <v>19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7"/>
      <c r="Q24" s="7"/>
      <c r="R24" s="3"/>
      <c r="S24" s="3"/>
      <c r="T24" s="3"/>
      <c r="U24" s="3"/>
      <c r="V24" s="3"/>
      <c r="W24" s="7"/>
      <c r="X24" s="7"/>
      <c r="Y24" s="7"/>
      <c r="Z24" s="7"/>
    </row>
    <row r="25" spans="1:26" ht="15">
      <c r="A25" s="116"/>
      <c r="B25" s="120"/>
      <c r="C25" s="27" t="s">
        <v>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7"/>
      <c r="Q25" s="7"/>
      <c r="R25" s="3"/>
      <c r="S25" s="3"/>
      <c r="T25" s="3"/>
      <c r="U25" s="3"/>
      <c r="V25" s="3"/>
      <c r="W25" s="7"/>
      <c r="X25" s="7"/>
      <c r="Y25" s="7"/>
      <c r="Z25" s="7"/>
    </row>
    <row r="26" spans="1:26" ht="15">
      <c r="A26" s="116"/>
      <c r="B26" s="120"/>
      <c r="C26" s="27" t="s">
        <v>18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7"/>
      <c r="Q26" s="7"/>
      <c r="R26" s="3"/>
      <c r="S26" s="3"/>
      <c r="T26" s="3"/>
      <c r="U26" s="3"/>
      <c r="V26" s="3"/>
      <c r="W26" s="7"/>
      <c r="X26" s="7"/>
      <c r="Y26" s="7"/>
      <c r="Z26" s="7"/>
    </row>
    <row r="27" spans="1:26" ht="15">
      <c r="A27" s="116"/>
      <c r="B27" s="120"/>
      <c r="C27" s="27" t="s">
        <v>19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7"/>
      <c r="Q27" s="7"/>
      <c r="R27" s="3"/>
      <c r="S27" s="3"/>
      <c r="T27" s="3"/>
      <c r="U27" s="3"/>
      <c r="V27" s="3"/>
      <c r="W27" s="7"/>
      <c r="X27" s="7"/>
      <c r="Y27" s="7"/>
      <c r="Z27" s="7"/>
    </row>
    <row r="28" spans="1:26" ht="15">
      <c r="A28" s="115">
        <v>10</v>
      </c>
      <c r="B28" s="125" t="s">
        <v>20</v>
      </c>
      <c r="C28" s="2" t="s">
        <v>12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/>
      <c r="O28" s="7"/>
      <c r="P28" s="7"/>
      <c r="Q28" s="7"/>
      <c r="R28" s="3"/>
      <c r="S28" s="3"/>
      <c r="T28" s="3"/>
      <c r="U28" s="3"/>
      <c r="V28" s="3"/>
      <c r="W28" s="7"/>
      <c r="X28" s="7"/>
      <c r="Y28" s="7"/>
      <c r="Z28" s="7"/>
    </row>
    <row r="29" spans="1:26" ht="15">
      <c r="A29" s="115"/>
      <c r="B29" s="125"/>
      <c r="C29" s="2" t="s">
        <v>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30">
      <c r="A30" s="2">
        <v>11</v>
      </c>
      <c r="B30" s="1" t="s">
        <v>50</v>
      </c>
      <c r="C30" s="2" t="s">
        <v>72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">
      <c r="A31" s="136" t="s">
        <v>155</v>
      </c>
      <c r="B31" s="137"/>
      <c r="C31" s="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">
      <c r="A32" s="115">
        <v>21</v>
      </c>
      <c r="B32" s="125" t="s">
        <v>83</v>
      </c>
      <c r="C32" s="2" t="s">
        <v>39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">
      <c r="A33" s="115"/>
      <c r="B33" s="125"/>
      <c r="C33" s="31" t="s">
        <v>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33" customFormat="1" ht="15">
      <c r="A34" s="131">
        <v>22</v>
      </c>
      <c r="B34" s="126" t="s">
        <v>87</v>
      </c>
      <c r="C34" s="27" t="s">
        <v>39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33" customFormat="1" ht="15">
      <c r="A35" s="132"/>
      <c r="B35" s="127"/>
      <c r="C35" s="31" t="s">
        <v>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30">
      <c r="A36" s="2">
        <v>23</v>
      </c>
      <c r="B36" s="1" t="s">
        <v>85</v>
      </c>
      <c r="C36" s="2" t="s">
        <v>39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30">
      <c r="A37" s="22">
        <v>24</v>
      </c>
      <c r="B37" s="11" t="s">
        <v>40</v>
      </c>
      <c r="C37" s="2" t="s">
        <v>39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">
      <c r="A38" s="2">
        <v>25</v>
      </c>
      <c r="B38" s="1" t="s">
        <v>106</v>
      </c>
      <c r="C38" s="2" t="s">
        <v>61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30">
      <c r="A39" s="2">
        <v>26</v>
      </c>
      <c r="B39" s="1" t="s">
        <v>63</v>
      </c>
      <c r="C39" s="2" t="s">
        <v>7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>
      <c r="A40" s="2">
        <v>27</v>
      </c>
      <c r="B40" s="1" t="s">
        <v>64</v>
      </c>
      <c r="C40" s="2" t="s">
        <v>65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>
      <c r="A41" s="2">
        <v>28</v>
      </c>
      <c r="B41" s="1" t="s">
        <v>66</v>
      </c>
      <c r="C41" s="2" t="s">
        <v>39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45">
      <c r="A42" s="2">
        <v>29</v>
      </c>
      <c r="B42" s="1" t="s">
        <v>67</v>
      </c>
      <c r="C42" s="2" t="s">
        <v>7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39.75" customHeight="1">
      <c r="A43" s="2">
        <v>30</v>
      </c>
      <c r="B43" s="1" t="s">
        <v>69</v>
      </c>
      <c r="C43" s="2" t="s">
        <v>39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9.5" customHeight="1">
      <c r="A44" s="2">
        <v>31</v>
      </c>
      <c r="B44" s="1" t="s">
        <v>75</v>
      </c>
      <c r="C44" s="2" t="s">
        <v>39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30">
      <c r="A45" s="2">
        <v>32</v>
      </c>
      <c r="B45" s="1" t="s">
        <v>68</v>
      </c>
      <c r="C45" s="2" t="s">
        <v>39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45">
      <c r="A46" s="10">
        <v>33</v>
      </c>
      <c r="B46" s="9" t="s">
        <v>71</v>
      </c>
      <c r="C46" s="10" t="s">
        <v>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45">
      <c r="A47" s="2">
        <v>34</v>
      </c>
      <c r="B47" s="1" t="s">
        <v>70</v>
      </c>
      <c r="C47" s="2" t="s">
        <v>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60">
      <c r="A48" s="17">
        <v>35</v>
      </c>
      <c r="B48" s="16" t="s">
        <v>90</v>
      </c>
      <c r="C48" s="17" t="s">
        <v>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34.5" customHeight="1">
      <c r="A49" s="136" t="s">
        <v>157</v>
      </c>
      <c r="B49" s="137"/>
      <c r="C49" s="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45.75" customHeight="1">
      <c r="A50" s="29">
        <v>72</v>
      </c>
      <c r="B50" s="1" t="s">
        <v>102</v>
      </c>
      <c r="C50" s="2" t="s">
        <v>103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45">
      <c r="A51" s="30">
        <v>72</v>
      </c>
      <c r="B51" s="1" t="s">
        <v>104</v>
      </c>
      <c r="C51" s="2" t="s">
        <v>39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1.75" customHeight="1">
      <c r="A52" s="139">
        <v>73</v>
      </c>
      <c r="B52" s="138" t="s">
        <v>141</v>
      </c>
      <c r="C52" s="34" t="s">
        <v>52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36.75" customHeight="1">
      <c r="A53" s="140"/>
      <c r="B53" s="138"/>
      <c r="C53" s="2" t="s">
        <v>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30" customHeight="1">
      <c r="A54" s="128" t="s">
        <v>158</v>
      </c>
      <c r="B54" s="129"/>
      <c r="C54" s="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">
      <c r="A55" s="2">
        <v>12</v>
      </c>
      <c r="B55" s="1" t="s">
        <v>51</v>
      </c>
      <c r="C55" s="2" t="s">
        <v>52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">
      <c r="A56" s="2">
        <v>13</v>
      </c>
      <c r="B56" s="1" t="s">
        <v>54</v>
      </c>
      <c r="C56" s="2" t="s">
        <v>43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">
      <c r="A57" s="2">
        <v>14</v>
      </c>
      <c r="B57" s="1" t="s">
        <v>55</v>
      </c>
      <c r="C57" s="2" t="s">
        <v>21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">
      <c r="A58" s="115">
        <v>15</v>
      </c>
      <c r="B58" s="125" t="s">
        <v>84</v>
      </c>
      <c r="C58" s="2" t="s">
        <v>52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">
      <c r="A59" s="115"/>
      <c r="B59" s="125"/>
      <c r="C59" s="2" t="s">
        <v>6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">
      <c r="A60" s="2">
        <v>16</v>
      </c>
      <c r="B60" s="1" t="s">
        <v>56</v>
      </c>
      <c r="C60" s="2" t="s">
        <v>52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30">
      <c r="A61" s="2">
        <v>17</v>
      </c>
      <c r="B61" s="1" t="s">
        <v>57</v>
      </c>
      <c r="C61" s="2" t="s">
        <v>52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30">
      <c r="A62" s="2">
        <v>18</v>
      </c>
      <c r="B62" s="1" t="s">
        <v>58</v>
      </c>
      <c r="C62" s="2" t="s">
        <v>13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30">
      <c r="A63" s="2">
        <v>19</v>
      </c>
      <c r="B63" s="1" t="s">
        <v>82</v>
      </c>
      <c r="C63" s="2" t="s">
        <v>59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9.5" customHeight="1">
      <c r="A64" s="115">
        <v>20</v>
      </c>
      <c r="B64" s="125" t="s">
        <v>24</v>
      </c>
      <c r="C64" s="2" t="s">
        <v>13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">
      <c r="A65" s="115"/>
      <c r="B65" s="125"/>
      <c r="C65" s="2" t="s">
        <v>6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30.75" customHeight="1">
      <c r="A66" s="121" t="s">
        <v>92</v>
      </c>
      <c r="B66" s="122"/>
      <c r="C66" s="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8.75" customHeight="1">
      <c r="A67" s="115">
        <v>36</v>
      </c>
      <c r="B67" s="125" t="s">
        <v>142</v>
      </c>
      <c r="C67" s="2" t="s">
        <v>28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30.75" customHeight="1">
      <c r="A68" s="115"/>
      <c r="B68" s="125"/>
      <c r="C68" s="5" t="s">
        <v>23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8.75" customHeight="1">
      <c r="A69" s="131">
        <v>37</v>
      </c>
      <c r="B69" s="126" t="s">
        <v>86</v>
      </c>
      <c r="C69" s="27" t="s">
        <v>38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30.75" customHeight="1">
      <c r="A70" s="132"/>
      <c r="B70" s="127"/>
      <c r="C70" s="27" t="s">
        <v>6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8.75" customHeight="1">
      <c r="A71" s="2">
        <v>38</v>
      </c>
      <c r="B71" s="1" t="s">
        <v>10</v>
      </c>
      <c r="C71" s="2" t="s">
        <v>7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8.75" customHeight="1">
      <c r="A72" s="2">
        <v>39</v>
      </c>
      <c r="B72" s="1" t="s">
        <v>11</v>
      </c>
      <c r="C72" s="2" t="s">
        <v>7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8.75" customHeight="1">
      <c r="A73" s="115">
        <v>40</v>
      </c>
      <c r="B73" s="125" t="s">
        <v>22</v>
      </c>
      <c r="C73" s="2" t="s">
        <v>28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30.75" customHeight="1">
      <c r="A74" s="115"/>
      <c r="B74" s="125"/>
      <c r="C74" s="5" t="s">
        <v>41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30.75" customHeight="1">
      <c r="A75" s="121" t="s">
        <v>93</v>
      </c>
      <c r="B75" s="122"/>
      <c r="C75" s="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>
      <c r="A76" s="88">
        <v>41</v>
      </c>
      <c r="B76" s="92" t="s">
        <v>156</v>
      </c>
      <c r="C76" s="20" t="s">
        <v>28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30.75" customHeight="1">
      <c r="A77" s="89"/>
      <c r="B77" s="92"/>
      <c r="C77" s="20" t="s">
        <v>6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0.25" customHeight="1">
      <c r="A78" s="89"/>
      <c r="B78" s="26" t="s">
        <v>53</v>
      </c>
      <c r="C78" s="20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0.25" customHeight="1">
      <c r="A79" s="89"/>
      <c r="B79" s="92" t="s">
        <v>26</v>
      </c>
      <c r="C79" s="20" t="s">
        <v>28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0.25" customHeight="1">
      <c r="A80" s="89"/>
      <c r="B80" s="92"/>
      <c r="C80" s="20" t="s">
        <v>6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0.25" customHeight="1">
      <c r="A81" s="89"/>
      <c r="B81" s="92" t="s">
        <v>27</v>
      </c>
      <c r="C81" s="20" t="s">
        <v>28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0.25" customHeight="1">
      <c r="A82" s="89"/>
      <c r="B82" s="92"/>
      <c r="C82" s="20" t="s">
        <v>6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0.25" customHeight="1">
      <c r="A83" s="89"/>
      <c r="B83" s="92" t="s">
        <v>96</v>
      </c>
      <c r="C83" s="20" t="s">
        <v>28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0.25" customHeight="1">
      <c r="A84" s="89"/>
      <c r="B84" s="92"/>
      <c r="C84" s="20" t="s">
        <v>6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0.25" customHeight="1">
      <c r="A85" s="105"/>
      <c r="B85" s="107" t="s">
        <v>97</v>
      </c>
      <c r="C85" s="20" t="s">
        <v>28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0.25" customHeight="1">
      <c r="A86" s="106"/>
      <c r="B86" s="108"/>
      <c r="C86" s="20" t="s">
        <v>6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s="18" customFormat="1" ht="56.25" customHeight="1">
      <c r="A87" s="23">
        <v>42</v>
      </c>
      <c r="B87" s="19" t="s">
        <v>88</v>
      </c>
      <c r="C87" s="20" t="s">
        <v>80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6.5" customHeight="1">
      <c r="A88" s="115">
        <v>43</v>
      </c>
      <c r="B88" s="125" t="s">
        <v>8</v>
      </c>
      <c r="C88" s="2" t="s">
        <v>9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6.5" customHeight="1">
      <c r="A89" s="115"/>
      <c r="B89" s="125"/>
      <c r="C89" s="2" t="s">
        <v>6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30.75" customHeight="1">
      <c r="A90" s="123" t="s">
        <v>94</v>
      </c>
      <c r="B90" s="124"/>
      <c r="C90" s="2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7.25" customHeight="1">
      <c r="A91" s="116">
        <v>44</v>
      </c>
      <c r="B91" s="120" t="s">
        <v>25</v>
      </c>
      <c r="C91" s="27" t="s">
        <v>28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7.25" customHeight="1">
      <c r="A92" s="116"/>
      <c r="B92" s="120"/>
      <c r="C92" s="27" t="s">
        <v>6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7.25" customHeight="1">
      <c r="A93" s="116">
        <v>45</v>
      </c>
      <c r="B93" s="120" t="s">
        <v>29</v>
      </c>
      <c r="C93" s="27" t="s">
        <v>28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7.25" customHeight="1">
      <c r="A94" s="116"/>
      <c r="B94" s="120"/>
      <c r="C94" s="27" t="s">
        <v>6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7.25" customHeight="1">
      <c r="A95" s="116">
        <v>46</v>
      </c>
      <c r="B95" s="120" t="s">
        <v>30</v>
      </c>
      <c r="C95" s="27" t="s">
        <v>28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">
      <c r="A96" s="116"/>
      <c r="B96" s="120"/>
      <c r="C96" s="27" t="s">
        <v>6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">
      <c r="A97" s="142">
        <v>47</v>
      </c>
      <c r="B97" s="117" t="s">
        <v>31</v>
      </c>
      <c r="C97" s="31" t="s">
        <v>28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6.5" customHeight="1">
      <c r="A98" s="143"/>
      <c r="B98" s="117"/>
      <c r="C98" s="31" t="s">
        <v>6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6.5" customHeight="1">
      <c r="A99" s="143"/>
      <c r="B99" s="36" t="s">
        <v>32</v>
      </c>
      <c r="C99" s="31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6.5" customHeight="1">
      <c r="A100" s="143"/>
      <c r="B100" s="117" t="s">
        <v>26</v>
      </c>
      <c r="C100" s="31" t="s">
        <v>28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6.5" customHeight="1">
      <c r="A101" s="143"/>
      <c r="B101" s="117"/>
      <c r="C101" s="31" t="s">
        <v>6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">
      <c r="A102" s="143"/>
      <c r="B102" s="117" t="s">
        <v>27</v>
      </c>
      <c r="C102" s="31" t="s">
        <v>28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">
      <c r="A103" s="143"/>
      <c r="B103" s="117"/>
      <c r="C103" s="31" t="s">
        <v>6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">
      <c r="A104" s="143"/>
      <c r="B104" s="117" t="s">
        <v>96</v>
      </c>
      <c r="C104" s="31" t="s">
        <v>28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7.25" customHeight="1">
      <c r="A105" s="143"/>
      <c r="B105" s="117"/>
      <c r="C105" s="31" t="s">
        <v>6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6.5" customHeight="1">
      <c r="A106" s="143"/>
      <c r="B106" s="118" t="s">
        <v>97</v>
      </c>
      <c r="C106" s="31" t="s">
        <v>28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.75" customHeight="1">
      <c r="A107" s="144"/>
      <c r="B107" s="119"/>
      <c r="C107" s="31" t="s">
        <v>6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41.25" customHeight="1">
      <c r="A108" s="27">
        <v>48</v>
      </c>
      <c r="B108" s="37" t="s">
        <v>33</v>
      </c>
      <c r="C108" s="31" t="s">
        <v>7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41.25" customHeight="1">
      <c r="A109" s="38">
        <v>49</v>
      </c>
      <c r="B109" s="39" t="s">
        <v>89</v>
      </c>
      <c r="C109" s="27" t="s">
        <v>28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.75" customHeight="1">
      <c r="A110" s="123" t="s">
        <v>95</v>
      </c>
      <c r="B110" s="124"/>
      <c r="C110" s="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38.25" customHeight="1">
      <c r="A111" s="27">
        <v>50</v>
      </c>
      <c r="B111" s="41" t="s">
        <v>34</v>
      </c>
      <c r="C111" s="2" t="s">
        <v>38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38.25" customHeight="1">
      <c r="A112" s="27">
        <v>51</v>
      </c>
      <c r="B112" s="41" t="s">
        <v>35</v>
      </c>
      <c r="C112" s="2" t="s">
        <v>38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38.25" customHeight="1">
      <c r="A113" s="27">
        <v>52</v>
      </c>
      <c r="B113" s="41" t="s">
        <v>36</v>
      </c>
      <c r="C113" s="2" t="s">
        <v>38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38.25" customHeight="1">
      <c r="A114" s="27">
        <v>53</v>
      </c>
      <c r="B114" s="41" t="s">
        <v>37</v>
      </c>
      <c r="C114" s="2" t="s">
        <v>38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1.75" customHeight="1">
      <c r="A115" s="121" t="s">
        <v>159</v>
      </c>
      <c r="B115" s="122"/>
      <c r="C115" s="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34.5" customHeight="1">
      <c r="A116" s="10">
        <v>54</v>
      </c>
      <c r="B116" s="13" t="s">
        <v>79</v>
      </c>
      <c r="C116" s="2" t="s">
        <v>52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34.5" customHeight="1">
      <c r="A117" s="2">
        <v>55</v>
      </c>
      <c r="B117" s="1" t="s">
        <v>81</v>
      </c>
      <c r="C117" s="2" t="s">
        <v>43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34.5" customHeight="1">
      <c r="A118" s="24">
        <v>56</v>
      </c>
      <c r="B118" s="15" t="s">
        <v>154</v>
      </c>
      <c r="C118" s="2" t="s">
        <v>43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30.75" customHeight="1">
      <c r="A119" s="133">
        <v>57</v>
      </c>
      <c r="B119" s="3" t="s">
        <v>105</v>
      </c>
      <c r="C119" s="1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9.5" customHeight="1">
      <c r="A120" s="134"/>
      <c r="B120" s="1" t="s">
        <v>153</v>
      </c>
      <c r="C120" s="2" t="s">
        <v>38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0.25" customHeight="1">
      <c r="A121" s="134"/>
      <c r="B121" s="1" t="s">
        <v>76</v>
      </c>
      <c r="C121" s="2" t="s">
        <v>38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0.25" customHeight="1">
      <c r="A122" s="134"/>
      <c r="B122" s="1" t="s">
        <v>77</v>
      </c>
      <c r="C122" s="2" t="s">
        <v>38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0.25" customHeight="1">
      <c r="A123" s="134"/>
      <c r="B123" s="1" t="s">
        <v>152</v>
      </c>
      <c r="C123" s="2" t="s">
        <v>38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0.25" customHeight="1">
      <c r="A124" s="134"/>
      <c r="B124" s="1" t="s">
        <v>151</v>
      </c>
      <c r="C124" s="2" t="s">
        <v>38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0.25" customHeight="1">
      <c r="A125" s="134"/>
      <c r="B125" s="40" t="s">
        <v>144</v>
      </c>
      <c r="C125" s="2" t="s">
        <v>38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0.25" customHeight="1">
      <c r="A126" s="134"/>
      <c r="B126" s="1" t="s">
        <v>145</v>
      </c>
      <c r="C126" s="2" t="s">
        <v>38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0.25" customHeight="1">
      <c r="A127" s="134"/>
      <c r="B127" s="1" t="s">
        <v>150</v>
      </c>
      <c r="C127" s="2" t="s">
        <v>38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0.25" customHeight="1">
      <c r="A128" s="134"/>
      <c r="B128" s="1" t="s">
        <v>146</v>
      </c>
      <c r="C128" s="2" t="s">
        <v>38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0.25" customHeight="1">
      <c r="A129" s="134"/>
      <c r="B129" s="1" t="s">
        <v>147</v>
      </c>
      <c r="C129" s="2" t="s">
        <v>38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0.25" customHeight="1">
      <c r="A130" s="134"/>
      <c r="B130" s="1" t="s">
        <v>148</v>
      </c>
      <c r="C130" s="2" t="s">
        <v>38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0.25" customHeight="1">
      <c r="A131" s="134"/>
      <c r="B131" s="1" t="s">
        <v>78</v>
      </c>
      <c r="C131" s="2" t="s">
        <v>38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0.25" customHeight="1">
      <c r="A132" s="135"/>
      <c r="B132" s="1" t="s">
        <v>149</v>
      </c>
      <c r="C132" s="2" t="s">
        <v>38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45" customHeight="1">
      <c r="A133" s="128" t="s">
        <v>160</v>
      </c>
      <c r="B133" s="129"/>
      <c r="C133" s="2" t="s">
        <v>52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30">
      <c r="A134" s="28"/>
      <c r="B134" s="1" t="s">
        <v>137</v>
      </c>
      <c r="C134" s="2" t="s">
        <v>52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">
      <c r="A135" s="28"/>
      <c r="B135" s="1" t="s">
        <v>107</v>
      </c>
      <c r="C135" s="2" t="s">
        <v>52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45">
      <c r="A136" s="28"/>
      <c r="B136" s="1" t="s">
        <v>138</v>
      </c>
      <c r="C136" s="2" t="s">
        <v>52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">
      <c r="A137" s="28"/>
      <c r="B137" s="35" t="s">
        <v>108</v>
      </c>
      <c r="C137" s="2" t="s">
        <v>52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">
      <c r="A138" s="28"/>
      <c r="B138" s="35" t="s">
        <v>109</v>
      </c>
      <c r="C138" s="2" t="s">
        <v>52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">
      <c r="A139" s="28"/>
      <c r="B139" s="35" t="s">
        <v>110</v>
      </c>
      <c r="C139" s="2" t="s">
        <v>52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">
      <c r="A140" s="28"/>
      <c r="B140" s="35" t="s">
        <v>111</v>
      </c>
      <c r="C140" s="2" t="s">
        <v>52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30">
      <c r="A141" s="28"/>
      <c r="B141" s="35" t="s">
        <v>112</v>
      </c>
      <c r="C141" s="2" t="s">
        <v>52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">
      <c r="A142" s="28"/>
      <c r="B142" s="35" t="s">
        <v>113</v>
      </c>
      <c r="C142" s="2" t="s">
        <v>52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">
      <c r="A143" s="28"/>
      <c r="B143" s="35" t="s">
        <v>114</v>
      </c>
      <c r="C143" s="2" t="s">
        <v>52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">
      <c r="A144" s="28"/>
      <c r="B144" s="35" t="s">
        <v>115</v>
      </c>
      <c r="C144" s="2" t="s">
        <v>52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">
      <c r="A145" s="28"/>
      <c r="B145" s="35" t="s">
        <v>116</v>
      </c>
      <c r="C145" s="2" t="s">
        <v>52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">
      <c r="A146" s="28"/>
      <c r="B146" s="35" t="s">
        <v>117</v>
      </c>
      <c r="C146" s="2" t="s">
        <v>52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">
      <c r="A147" s="28"/>
      <c r="B147" s="1" t="s">
        <v>118</v>
      </c>
      <c r="C147" s="2" t="s">
        <v>52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">
      <c r="A148" s="28"/>
      <c r="B148" s="1" t="s">
        <v>119</v>
      </c>
      <c r="C148" s="2" t="s">
        <v>52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">
      <c r="A149" s="28"/>
      <c r="B149" s="35" t="s">
        <v>120</v>
      </c>
      <c r="C149" s="2" t="s">
        <v>52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">
      <c r="A150" s="28"/>
      <c r="B150" s="35" t="s">
        <v>121</v>
      </c>
      <c r="C150" s="2" t="s">
        <v>52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">
      <c r="A151" s="28"/>
      <c r="B151" s="35" t="s">
        <v>122</v>
      </c>
      <c r="C151" s="2" t="s">
        <v>52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">
      <c r="A152" s="28"/>
      <c r="B152" s="35" t="s">
        <v>123</v>
      </c>
      <c r="C152" s="2" t="s">
        <v>52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45">
      <c r="A153" s="28"/>
      <c r="B153" s="1" t="s">
        <v>139</v>
      </c>
      <c r="C153" s="2" t="s">
        <v>52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">
      <c r="A154" s="28"/>
      <c r="B154" s="35" t="s">
        <v>124</v>
      </c>
      <c r="C154" s="2" t="s">
        <v>52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">
      <c r="A155" s="28"/>
      <c r="B155" s="35" t="s">
        <v>125</v>
      </c>
      <c r="C155" s="2" t="s">
        <v>52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30">
      <c r="A156" s="28"/>
      <c r="B156" s="35" t="s">
        <v>126</v>
      </c>
      <c r="C156" s="2" t="s">
        <v>52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">
      <c r="A157" s="28"/>
      <c r="B157" s="35" t="s">
        <v>127</v>
      </c>
      <c r="C157" s="2" t="s">
        <v>52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">
      <c r="A158" s="28"/>
      <c r="B158" s="35" t="s">
        <v>128</v>
      </c>
      <c r="C158" s="2" t="s">
        <v>52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">
      <c r="A159" s="28"/>
      <c r="B159" s="35" t="s">
        <v>129</v>
      </c>
      <c r="C159" s="2" t="s">
        <v>52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">
      <c r="A160" s="28"/>
      <c r="B160" s="35" t="s">
        <v>130</v>
      </c>
      <c r="C160" s="2" t="s">
        <v>52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">
      <c r="A161" s="28"/>
      <c r="B161" s="35" t="s">
        <v>131</v>
      </c>
      <c r="C161" s="2" t="s">
        <v>52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">
      <c r="A162" s="28"/>
      <c r="B162" s="35" t="s">
        <v>132</v>
      </c>
      <c r="C162" s="2" t="s">
        <v>52</v>
      </c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">
      <c r="A163" s="28"/>
      <c r="B163" s="35" t="s">
        <v>133</v>
      </c>
      <c r="C163" s="2" t="s">
        <v>52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">
      <c r="A164" s="28"/>
      <c r="B164" s="35" t="s">
        <v>134</v>
      </c>
      <c r="C164" s="2" t="s">
        <v>52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">
      <c r="A165" s="28"/>
      <c r="B165" s="35" t="s">
        <v>135</v>
      </c>
      <c r="C165" s="2" t="s">
        <v>52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30">
      <c r="A166" s="28"/>
      <c r="B166" s="35" t="s">
        <v>136</v>
      </c>
      <c r="C166" s="2" t="s">
        <v>52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45">
      <c r="A167" s="28"/>
      <c r="B167" s="1" t="s">
        <v>143</v>
      </c>
      <c r="C167" s="2" t="s">
        <v>52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30">
      <c r="A168" s="28"/>
      <c r="B168" s="1" t="s">
        <v>140</v>
      </c>
      <c r="C168" s="2" t="s">
        <v>52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</sheetData>
  <sheetProtection/>
  <mergeCells count="78">
    <mergeCell ref="B13:B14"/>
    <mergeCell ref="A133:B133"/>
    <mergeCell ref="B2:Y2"/>
    <mergeCell ref="B4:Y4"/>
    <mergeCell ref="R7:T7"/>
    <mergeCell ref="U7:W7"/>
    <mergeCell ref="X7:Z7"/>
    <mergeCell ref="O7:Q7"/>
    <mergeCell ref="A119:A132"/>
    <mergeCell ref="A97:A107"/>
    <mergeCell ref="A69:A70"/>
    <mergeCell ref="A73:A74"/>
    <mergeCell ref="A58:A59"/>
    <mergeCell ref="A31:B31"/>
    <mergeCell ref="A32:A33"/>
    <mergeCell ref="B58:B59"/>
    <mergeCell ref="B34:B35"/>
    <mergeCell ref="A49:B49"/>
    <mergeCell ref="B52:B53"/>
    <mergeCell ref="A52:A53"/>
    <mergeCell ref="A16:A17"/>
    <mergeCell ref="A19:A20"/>
    <mergeCell ref="E7:E8"/>
    <mergeCell ref="A28:A29"/>
    <mergeCell ref="A34:A35"/>
    <mergeCell ref="A64:A65"/>
    <mergeCell ref="A6:A8"/>
    <mergeCell ref="B28:B29"/>
    <mergeCell ref="B22:B27"/>
    <mergeCell ref="B10:B11"/>
    <mergeCell ref="B1:Q1"/>
    <mergeCell ref="B3:Q3"/>
    <mergeCell ref="B6:B8"/>
    <mergeCell ref="C6:C8"/>
    <mergeCell ref="G7:G8"/>
    <mergeCell ref="D7:D8"/>
    <mergeCell ref="L7:N7"/>
    <mergeCell ref="I7:K7"/>
    <mergeCell ref="A54:B54"/>
    <mergeCell ref="H7:H8"/>
    <mergeCell ref="A22:A27"/>
    <mergeCell ref="A9:B9"/>
    <mergeCell ref="F7:F8"/>
    <mergeCell ref="I6:Z6"/>
    <mergeCell ref="B32:B33"/>
    <mergeCell ref="B19:B20"/>
    <mergeCell ref="A10:A11"/>
    <mergeCell ref="A13:A14"/>
    <mergeCell ref="A75:B75"/>
    <mergeCell ref="A76:A86"/>
    <mergeCell ref="B64:B65"/>
    <mergeCell ref="B67:B68"/>
    <mergeCell ref="B76:B77"/>
    <mergeCell ref="B79:B80"/>
    <mergeCell ref="B69:B70"/>
    <mergeCell ref="B73:B74"/>
    <mergeCell ref="A66:B66"/>
    <mergeCell ref="A67:A68"/>
    <mergeCell ref="A115:B115"/>
    <mergeCell ref="A110:B110"/>
    <mergeCell ref="A90:B90"/>
    <mergeCell ref="B16:B17"/>
    <mergeCell ref="B81:B82"/>
    <mergeCell ref="B83:B84"/>
    <mergeCell ref="B93:B94"/>
    <mergeCell ref="B91:B92"/>
    <mergeCell ref="B85:B86"/>
    <mergeCell ref="B88:B89"/>
    <mergeCell ref="A88:A89"/>
    <mergeCell ref="A91:A92"/>
    <mergeCell ref="B100:B101"/>
    <mergeCell ref="B102:B103"/>
    <mergeCell ref="B106:B107"/>
    <mergeCell ref="A93:A94"/>
    <mergeCell ref="B104:B105"/>
    <mergeCell ref="B95:B96"/>
    <mergeCell ref="B97:B98"/>
    <mergeCell ref="A95:A96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9"/>
    </sheetView>
  </sheetViews>
  <sheetFormatPr defaultColWidth="9.00390625" defaultRowHeight="12.75"/>
  <sheetData>
    <row r="1" spans="1:3" ht="15">
      <c r="A1" s="136" t="s">
        <v>60</v>
      </c>
      <c r="B1" s="137"/>
      <c r="C1" s="2"/>
    </row>
    <row r="2" spans="1:3" ht="15">
      <c r="A2" s="115">
        <v>21</v>
      </c>
      <c r="B2" s="125" t="s">
        <v>83</v>
      </c>
      <c r="C2" s="2" t="s">
        <v>39</v>
      </c>
    </row>
    <row r="3" spans="1:3" ht="60">
      <c r="A3" s="115"/>
      <c r="B3" s="125"/>
      <c r="C3" s="2" t="s">
        <v>6</v>
      </c>
    </row>
    <row r="4" spans="1:3" ht="15">
      <c r="A4" s="145">
        <v>22</v>
      </c>
      <c r="B4" s="147" t="s">
        <v>87</v>
      </c>
      <c r="C4" s="2" t="s">
        <v>39</v>
      </c>
    </row>
    <row r="5" spans="1:3" ht="60">
      <c r="A5" s="146"/>
      <c r="B5" s="148"/>
      <c r="C5" s="2" t="s">
        <v>6</v>
      </c>
    </row>
    <row r="6" spans="1:3" ht="150">
      <c r="A6" s="2">
        <v>23</v>
      </c>
      <c r="B6" s="1" t="s">
        <v>85</v>
      </c>
      <c r="C6" s="2" t="s">
        <v>39</v>
      </c>
    </row>
    <row r="7" spans="1:3" ht="210">
      <c r="A7" s="22">
        <v>24</v>
      </c>
      <c r="B7" s="11" t="s">
        <v>40</v>
      </c>
      <c r="C7" s="2" t="s">
        <v>39</v>
      </c>
    </row>
    <row r="8" spans="1:3" ht="15">
      <c r="A8" s="136" t="s">
        <v>73</v>
      </c>
      <c r="B8" s="137"/>
      <c r="C8" s="2"/>
    </row>
    <row r="9" spans="1:3" ht="135">
      <c r="A9" s="2">
        <v>25</v>
      </c>
      <c r="B9" s="1" t="s">
        <v>62</v>
      </c>
      <c r="C9" s="2" t="s">
        <v>61</v>
      </c>
    </row>
    <row r="10" spans="1:3" ht="165">
      <c r="A10" s="2">
        <v>26</v>
      </c>
      <c r="B10" s="1" t="s">
        <v>63</v>
      </c>
      <c r="C10" s="2" t="s">
        <v>7</v>
      </c>
    </row>
    <row r="11" spans="1:3" ht="90">
      <c r="A11" s="2">
        <v>27</v>
      </c>
      <c r="B11" s="1" t="s">
        <v>64</v>
      </c>
      <c r="C11" s="2" t="s">
        <v>65</v>
      </c>
    </row>
    <row r="12" spans="1:3" ht="105">
      <c r="A12" s="2">
        <v>28</v>
      </c>
      <c r="B12" s="1" t="s">
        <v>66</v>
      </c>
      <c r="C12" s="2" t="s">
        <v>39</v>
      </c>
    </row>
    <row r="13" spans="1:3" ht="270">
      <c r="A13" s="2">
        <v>29</v>
      </c>
      <c r="B13" s="1" t="s">
        <v>67</v>
      </c>
      <c r="C13" s="2" t="s">
        <v>7</v>
      </c>
    </row>
    <row r="14" spans="1:3" ht="150">
      <c r="A14" s="2">
        <v>30</v>
      </c>
      <c r="B14" s="1" t="s">
        <v>69</v>
      </c>
      <c r="C14" s="2" t="s">
        <v>39</v>
      </c>
    </row>
    <row r="15" spans="1:3" ht="75">
      <c r="A15" s="2">
        <v>31</v>
      </c>
      <c r="B15" s="1" t="s">
        <v>75</v>
      </c>
      <c r="C15" s="2" t="s">
        <v>39</v>
      </c>
    </row>
    <row r="16" spans="1:3" ht="195">
      <c r="A16" s="2">
        <v>32</v>
      </c>
      <c r="B16" s="1" t="s">
        <v>68</v>
      </c>
      <c r="C16" s="2" t="s">
        <v>39</v>
      </c>
    </row>
    <row r="17" spans="1:3" ht="255">
      <c r="A17" s="10">
        <v>33</v>
      </c>
      <c r="B17" s="9" t="s">
        <v>71</v>
      </c>
      <c r="C17" s="10" t="s">
        <v>7</v>
      </c>
    </row>
    <row r="18" spans="1:3" ht="300">
      <c r="A18" s="2">
        <v>34</v>
      </c>
      <c r="B18" s="1" t="s">
        <v>70</v>
      </c>
      <c r="C18" s="2" t="s">
        <v>7</v>
      </c>
    </row>
    <row r="19" spans="1:3" ht="409.5">
      <c r="A19" s="17">
        <v>35</v>
      </c>
      <c r="B19" s="16" t="s">
        <v>90</v>
      </c>
      <c r="C19" s="17" t="s">
        <v>7</v>
      </c>
    </row>
  </sheetData>
  <sheetProtection/>
  <mergeCells count="6">
    <mergeCell ref="A4:A5"/>
    <mergeCell ref="A2:A3"/>
    <mergeCell ref="A1:B1"/>
    <mergeCell ref="B4:B5"/>
    <mergeCell ref="B2:B3"/>
    <mergeCell ref="A8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ksr-2</cp:lastModifiedBy>
  <cp:lastPrinted>2023-11-13T05:19:15Z</cp:lastPrinted>
  <dcterms:created xsi:type="dcterms:W3CDTF">2013-05-25T16:45:04Z</dcterms:created>
  <dcterms:modified xsi:type="dcterms:W3CDTF">2023-11-13T05:19:34Z</dcterms:modified>
  <cp:category/>
  <cp:version/>
  <cp:contentType/>
  <cp:contentStatus/>
</cp:coreProperties>
</file>