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'Лист1'!$A$1:$F$357</definedName>
  </definedNames>
  <calcPr fullCalcOnLoad="1"/>
</workbook>
</file>

<file path=xl/sharedStrings.xml><?xml version="1.0" encoding="utf-8"?>
<sst xmlns="http://schemas.openxmlformats.org/spreadsheetml/2006/main" count="1480" uniqueCount="579">
  <si>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</si>
  <si>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</si>
  <si>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</si>
  <si>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</si>
  <si>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</si>
  <si>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</si>
  <si>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</si>
  <si>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</si>
  <si>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</si>
  <si>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</si>
  <si>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</si>
  <si>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</si>
  <si>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</si>
  <si>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</si>
  <si>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</si>
  <si>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</si>
  <si>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43 0 07 78500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</si>
  <si>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</si>
  <si>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</si>
  <si>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</si>
  <si>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</si>
  <si>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</si>
  <si>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</si>
  <si>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</si>
  <si>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</si>
  <si>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</si>
  <si>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</si>
  <si>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</si>
  <si>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</si>
  <si>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</si>
  <si>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</si>
  <si>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</si>
  <si>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</si>
  <si>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</si>
  <si>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</si>
  <si>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</si>
  <si>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</si>
  <si>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</si>
  <si>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</si>
  <si>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</si>
  <si>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</si>
  <si>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</si>
  <si>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</si>
  <si>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</si>
  <si>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</si>
  <si>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</si>
  <si>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</si>
  <si>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</si>
  <si>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</si>
  <si>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</si>
  <si>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</si>
  <si>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</si>
  <si>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</si>
  <si>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</si>
  <si>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</si>
  <si>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</si>
  <si>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</si>
  <si>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</si>
  <si>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</si>
  <si>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</si>
  <si>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</si>
  <si>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</si>
  <si>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</si>
  <si>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</si>
  <si>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</si>
  <si>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</si>
  <si>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</si>
  <si>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</si>
  <si>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</si>
  <si>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</si>
  <si>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</si>
  <si>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</si>
  <si>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</si>
  <si>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</si>
  <si>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</si>
  <si>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</si>
  <si>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</si>
  <si>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</si>
  <si>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</si>
  <si>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</si>
  <si>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50 0 00 00000</t>
  </si>
  <si>
    <t>50 0 10 00000</t>
  </si>
  <si>
    <t>50 0 10 79508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</si>
  <si>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</si>
  <si>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</si>
  <si>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</si>
  <si>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</si>
  <si>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</si>
  <si>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</si>
  <si>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</si>
  <si>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</si>
  <si>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</si>
  <si>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</si>
  <si>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</si>
  <si>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</si>
  <si>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</si>
  <si>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</si>
  <si>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</si>
  <si>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</si>
  <si>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</si>
  <si>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</si>
  <si>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</si>
  <si>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</si>
  <si>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</si>
  <si>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</si>
  <si>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</si>
  <si>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</si>
  <si>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</si>
  <si>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</si>
  <si>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</si>
  <si>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</si>
  <si>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</si>
  <si>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</si>
  <si>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</si>
  <si>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</si>
  <si>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</si>
  <si>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</si>
  <si>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</si>
  <si>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</si>
  <si>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</si>
  <si>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</si>
  <si>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</si>
  <si>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</si>
  <si>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</si>
  <si>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</si>
  <si>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</si>
  <si>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</si>
  <si>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</si>
  <si>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</si>
  <si>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</si>
  <si>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</si>
  <si>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</si>
  <si>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</si>
  <si>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</si>
  <si>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</si>
  <si>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63 0 89 00000</t>
  </si>
  <si>
    <t>63 0 89 20400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</si>
  <si>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</si>
  <si>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</si>
  <si>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</si>
  <si>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</si>
  <si>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</si>
  <si>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</si>
  <si>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</si>
  <si>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14</t>
  </si>
  <si>
    <t>59 0 00 00000</t>
  </si>
  <si>
    <t>45 0 00 00000</t>
  </si>
  <si>
    <t>45 0 56 00000</t>
  </si>
  <si>
    <t>45 0 56 79542</t>
  </si>
  <si>
    <t>42 0 00 00000</t>
  </si>
  <si>
    <t>42 0 07 00000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</si>
  <si>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</si>
  <si>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</si>
  <si>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</si>
  <si>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</si>
  <si>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</si>
  <si>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</si>
  <si>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</si>
  <si>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</si>
  <si>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</si>
  <si>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</si>
  <si>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</si>
  <si>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</si>
  <si>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</si>
  <si>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</si>
  <si>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</si>
  <si>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</si>
  <si>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</si>
  <si>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</si>
  <si>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</si>
  <si>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</si>
  <si>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</si>
  <si>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</si>
  <si>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</si>
  <si>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</si>
  <si>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</si>
  <si>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</si>
  <si>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</si>
  <si>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</si>
  <si>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</si>
  <si>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</si>
  <si>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</si>
  <si>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</si>
  <si>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</si>
  <si>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</si>
  <si>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</si>
  <si>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</si>
  <si>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</si>
  <si>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</si>
  <si>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</si>
  <si>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</si>
  <si>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</si>
  <si>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</si>
  <si>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</si>
  <si>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</si>
  <si>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</si>
  <si>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</si>
  <si>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</si>
  <si>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</si>
  <si>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</si>
  <si>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</si>
  <si>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</si>
  <si>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</si>
  <si>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</si>
  <si>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</si>
  <si>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</si>
  <si>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</si>
  <si>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</si>
  <si>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</si>
  <si>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</si>
  <si>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</si>
  <si>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</si>
  <si>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</si>
  <si>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</si>
  <si>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</si>
  <si>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</si>
  <si>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</si>
  <si>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</si>
  <si>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</si>
  <si>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</si>
  <si>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</si>
  <si>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</si>
  <si>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</si>
  <si>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</si>
  <si>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</si>
  <si>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</si>
  <si>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</si>
  <si>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</si>
  <si>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</si>
  <si>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</si>
  <si>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</si>
  <si>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</si>
  <si>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</si>
  <si>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</si>
  <si>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</si>
  <si>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</si>
  <si>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</si>
  <si>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>44 0 09 79515</t>
  </si>
  <si>
    <t>56 1 15 L4970</t>
  </si>
  <si>
    <t>47 0 10 71680</t>
  </si>
  <si>
    <t>46 0 10 71680</t>
  </si>
  <si>
    <t>46 0 20 L0275</t>
  </si>
  <si>
    <t>68 0 20 L0277</t>
  </si>
  <si>
    <t>66 0 56 78003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</si>
  <si>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</si>
  <si>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</si>
  <si>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</si>
  <si>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</si>
  <si>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</si>
  <si>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</si>
  <si>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</si>
  <si>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</si>
  <si>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</si>
  <si>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</si>
  <si>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</si>
  <si>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</si>
  <si>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</si>
  <si>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</si>
  <si>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</si>
  <si>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</si>
  <si>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</si>
  <si>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</si>
  <si>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</si>
  <si>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</si>
  <si>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</si>
  <si>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</si>
  <si>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</si>
  <si>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</si>
  <si>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</si>
  <si>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</si>
  <si>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</si>
  <si>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</si>
  <si>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</si>
  <si>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</si>
  <si>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</si>
  <si>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</si>
  <si>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</si>
  <si>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</si>
  <si>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</si>
  <si>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</si>
  <si>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</si>
  <si>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</si>
  <si>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</si>
  <si>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</si>
  <si>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</si>
  <si>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</si>
  <si>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</si>
  <si>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</si>
  <si>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</si>
  <si>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</si>
  <si>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</si>
  <si>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</si>
  <si>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</si>
  <si>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</si>
  <si>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</si>
  <si>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</si>
  <si>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</si>
  <si>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</si>
  <si>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</si>
  <si>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</si>
  <si>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</si>
  <si>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</si>
  <si>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</si>
  <si>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</si>
  <si>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</si>
  <si>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</si>
  <si>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</si>
  <si>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</si>
  <si>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Федеральный проект «Современная школа»</t>
  </si>
  <si>
    <t>43 0 20 78900</t>
  </si>
  <si>
    <t>65 0 89 80003</t>
  </si>
  <si>
    <t>60 0 11 78006</t>
  </si>
  <si>
    <t>60 0 11 S8050</t>
  </si>
  <si>
    <t>47 0 20 00000</t>
  </si>
  <si>
    <t>69 0 56 00000</t>
  </si>
  <si>
    <t>69 0 56 79700</t>
  </si>
  <si>
    <t>57 0 55 00000</t>
  </si>
  <si>
    <t>57 0 55 90040</t>
  </si>
  <si>
    <t>53 0 04 08040</t>
  </si>
  <si>
    <t>99 0 04 00141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</si>
  <si>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</si>
  <si>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</si>
  <si>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</si>
  <si>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</si>
  <si>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</si>
  <si>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36 0 07 79020</t>
  </si>
  <si>
    <t>Муниципальная программа "Развитие муниципальной службы в Чебаркульском городском округе"</t>
  </si>
  <si>
    <t>63 0 07 61070</t>
  </si>
  <si>
    <t>47 0 20 S4020</t>
  </si>
  <si>
    <t>47 0 20 S4080</t>
  </si>
  <si>
    <t>47 0 P2 52321</t>
  </si>
  <si>
    <t>46 0 E1 51690</t>
  </si>
  <si>
    <t>46 0 E4 52100</t>
  </si>
  <si>
    <t>46 0 E4 00000</t>
  </si>
  <si>
    <t>Региональный проект «Цифровая образовательная среда»</t>
  </si>
  <si>
    <t>46 0 20 S3330</t>
  </si>
  <si>
    <t>46 0 20 S3310</t>
  </si>
  <si>
    <t>46 0 10 42400</t>
  </si>
  <si>
    <t>46 0 20 S3320</t>
  </si>
  <si>
    <t>65 0 07 S8110</t>
  </si>
  <si>
    <t>65 0 07 S519Б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</si>
  <si>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</si>
  <si>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</si>
  <si>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</si>
  <si>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</si>
  <si>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</si>
  <si>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</si>
  <si>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</si>
  <si>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</si>
  <si>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</si>
  <si>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</si>
  <si>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</si>
  <si>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</si>
  <si>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</si>
  <si>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</si>
  <si>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Проведение выборов в законодательные (представительные) органы государственной и муниципальной власти  (Иные бюджетные ассигнования)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</si>
  <si>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</si>
  <si>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</si>
  <si>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</si>
  <si>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Поисковые и аварийно-спасательные учреждения (Иные бюджетные ассигнования)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</si>
  <si>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</si>
  <si>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</si>
  <si>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</si>
  <si>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</si>
  <si>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</si>
  <si>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</si>
  <si>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</si>
  <si>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</si>
  <si>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Проведение мероприятий с детьми и молодежь 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</si>
  <si>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</si>
  <si>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</si>
  <si>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</si>
  <si>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</si>
  <si>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 (Иные бюджетные ассигнования)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</si>
  <si>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</si>
  <si>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Содержание в приютах животных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</si>
  <si>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</si>
  <si>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</si>
  <si>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</si>
  <si>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</si>
  <si>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(Иные бюджетные ассигнования)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</si>
  <si>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</si>
  <si>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</si>
  <si>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</si>
  <si>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</si>
  <si>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Зимнее и летнее содержание дорог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</si>
  <si>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</si>
  <si>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</si>
  <si>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</si>
  <si>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</si>
  <si>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</si>
  <si>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</si>
  <si>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</si>
  <si>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</si>
  <si>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</si>
  <si>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</si>
  <si>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</si>
  <si>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Мероприятия по газификации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</si>
  <si>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</si>
  <si>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</si>
  <si>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</si>
  <si>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</si>
  <si>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</si>
  <si>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</si>
  <si>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</si>
  <si>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</si>
  <si>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</si>
  <si>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</si>
  <si>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формирования у обучающихся современных технологических и гуманитарных навыков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</si>
  <si>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</si>
  <si>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</si>
  <si>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</si>
  <si>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</si>
  <si>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Проведение капитального ремонта зданий и сооружений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</si>
  <si>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</si>
  <si>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</si>
  <si>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</si>
  <si>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</si>
  <si>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</si>
  <si>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</si>
  <si>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</si>
  <si>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</si>
  <si>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</si>
  <si>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</si>
  <si>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</si>
  <si>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</si>
  <si>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</si>
  <si>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</si>
  <si>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</si>
  <si>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Выкуп зданий для размещения дошкольных образовательных учреждений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</si>
  <si>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</si>
  <si>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</si>
  <si>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</si>
  <si>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</si>
  <si>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</si>
  <si>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</si>
  <si>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(Предоставление субсидий бюджетным, автономным учреждениям и иным некоммерческим организациям)</t>
  </si>
  <si>
    <t>Комплектование книжных фондов муниципальных общедоступных библиотек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</si>
  <si>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</si>
  <si>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</si>
  <si>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</si>
  <si>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</si>
  <si>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</si>
  <si>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</si>
  <si>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</si>
  <si>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</si>
  <si>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</si>
  <si>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</si>
  <si>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</si>
  <si>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</si>
  <si>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"Будущее Чебаркуля" (Социальное обеспечение и иные выплаты населению)</t>
  </si>
  <si>
    <t>Спортивная подготовка по видам спорта и спортивная подготовка на спортивно-оздоровительном этапе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</si>
  <si>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</si>
  <si>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Реализация инвестиционных проектов на территории муниципальных образований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</si>
  <si>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</si>
  <si>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от 6 до 18 лет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</si>
  <si>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</si>
  <si>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</si>
  <si>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Капитальный ремонт объектов спорта (Предоставление субсидий бюджетным, автономным учреждениям и иным некоммерческим организациям)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</si>
  <si>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</si>
  <si>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комб)инаты, логопедические пункты (Закупка товаров, работ и услуг для государственных (муниципальных) нужд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</si>
  <si>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</si>
  <si>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</si>
  <si>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</si>
  <si>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</si>
  <si>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</si>
  <si>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</si>
  <si>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</si>
  <si>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</si>
  <si>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</si>
  <si>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</si>
  <si>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</si>
  <si>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</si>
  <si>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</si>
  <si>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</si>
  <si>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</si>
  <si>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</si>
  <si>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</si>
  <si>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</si>
  <si>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</si>
  <si>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</si>
  <si>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</si>
  <si>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</si>
  <si>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</si>
  <si>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</si>
  <si>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</si>
  <si>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</si>
  <si>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</si>
  <si>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</si>
  <si>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</si>
  <si>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</si>
  <si>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</si>
  <si>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Субсидия на приобретение специализированного автотранспорта в учреждения системы  социальной защиты населения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</si>
  <si>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</si>
  <si>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</si>
  <si>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</si>
  <si>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</si>
  <si>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</si>
  <si>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</si>
  <si>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</si>
  <si>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</si>
  <si>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</si>
  <si>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</si>
  <si>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Продуктовые и гигиенические наборы (Закупка товаров, работ и услуг для государственных (муниципальных) нужд)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</si>
  <si>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</si>
  <si>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</si>
  <si>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</si>
  <si>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</si>
  <si>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 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</si>
  <si>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</si>
  <si>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</si>
  <si>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</si>
  <si>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</si>
  <si>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</si>
  <si>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т(Закупка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</si>
  <si>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</si>
  <si>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</si>
  <si>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</si>
  <si>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</si>
  <si>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мероприятий по поддержке семей и детей группы риска (Социальное обеспечение и иные выплаты населению)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</si>
  <si>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</si>
  <si>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</si>
  <si>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</si>
  <si>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</si>
  <si>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Формирование уставных фондов муниципальных унитарных предприятий (Иные бюджетные ассигнования)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</si>
  <si>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</si>
  <si>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</si>
  <si>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(Капитальные вложения в объекты недвижимого имущества государственной (муниципальной) собственности)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</si>
  <si>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</si>
  <si>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</si>
  <si>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</si>
  <si>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Муниципальная программа "Благоустройство территории Чебаркульского городского округа"</t>
  </si>
  <si>
    <t>46 0 20 79523</t>
  </si>
  <si>
    <t>43 0 20 S004Г</t>
  </si>
  <si>
    <t>43 0 20 S004B</t>
  </si>
  <si>
    <t>46 0 07 79524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</si>
  <si>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</si>
  <si>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Модернизация образования в Чебаркульском городском округе (Закупка товаров, работ и услуг для государственных (муниципальных) нужд)</t>
  </si>
  <si>
    <t>Модернизация образования в Чебаркульском городском округе (Социальное обеспечение и иные выплаты населению)</t>
  </si>
  <si>
    <t>46 0 10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</si>
  <si>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</si>
  <si>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53 0 16 28430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</si>
  <si>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  (Закупка товаров, работ и услуг для государственных (муниципальных) нужд)</t>
  </si>
  <si>
    <t xml:space="preserve"> 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  (Социальное обеспечение и иные выплаты населению)</t>
  </si>
  <si>
    <t>63 0 07 L2990</t>
  </si>
  <si>
    <t>Обустройство и восстановление воинских захоронений, находящихся на государственном учете (Закупка товаров, работ и услуг для государственных (муниципальных) нужд)</t>
  </si>
  <si>
    <t>60 0 11 78009</t>
  </si>
  <si>
    <t>Ремонт дорог  (Закупка товаров, работ и услуг для государственных (муниципальных) нужд)</t>
  </si>
  <si>
    <t>43 0 20 78800</t>
  </si>
  <si>
    <t>Текущий ремонт объектов спорта 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</si>
  <si>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</si>
  <si>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</si>
  <si>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47 0 Р2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</si>
  <si>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 (Предоставление субсидий бюджетным, автономным учреждениям и иным некоммерческим организациям)</t>
  </si>
  <si>
    <t>44 0 07 79515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</si>
  <si>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</si>
  <si>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44 0 09 79518</t>
  </si>
  <si>
    <t>45 0 07 79542</t>
  </si>
  <si>
    <t xml:space="preserve">03 </t>
  </si>
  <si>
    <t>45 0 07 00000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</si>
  <si>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</si>
  <si>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46 0 20 79524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</si>
  <si>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</si>
  <si>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 xml:space="preserve"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 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</si>
  <si>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</si>
  <si>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47 0 20 79527</t>
  </si>
  <si>
    <t>Обеспечение безопасности и замена оборудования участков детских садов (Предоставление субсидий бюджетным, автономным учреждениям и иным некоммерческим организациям)</t>
  </si>
  <si>
    <t xml:space="preserve">01 </t>
  </si>
  <si>
    <t>Текущий ремонт и содержание помещений и имущества, находящихся в муниципальной казне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</si>
  <si>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G2 00000</t>
  </si>
  <si>
    <t>63 0 G2 S3120</t>
  </si>
  <si>
    <t>Создание и содержание мест (площадок) накопления твердых коммунальных отходов  (Закупка товаров, работ и услуг для государственных (муниципальных) нужд)</t>
  </si>
  <si>
    <t>Федеральный проект "Комплексная система обращения с твердыми коммунальными отходами"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</si>
  <si>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</si>
  <si>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 xml:space="preserve">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</si>
  <si>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руб.</t>
  </si>
  <si>
    <t>Сумма</t>
  </si>
  <si>
    <t xml:space="preserve">Расходы бюджета Чебаркульского городского округа за 1 квартал  2020 года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</t>
  </si>
  <si>
    <t>Приложение 2
к постановлению администрации
Чебаркульского городского округа
от 21.04.2020 г. № 205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</si>
</sst>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wrapText="1"/>
    </xf>
    <xf numFmtId="49" fontId="3" fillId="34" borderId="10" xfId="52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readingOrder="2"/>
    </xf>
    <xf numFmtId="49" fontId="8" fillId="0" borderId="10" xfId="0" applyNumberFormat="1" applyFont="1" applyBorder="1" applyAlignment="1">
      <alignment horizontal="center" textRotation="90" wrapText="1" readingOrder="2"/>
    </xf>
    <xf numFmtId="49" fontId="8" fillId="0" borderId="10" xfId="0" applyNumberFormat="1" applyFont="1" applyBorder="1" applyAlignment="1">
      <alignment horizontal="left" vertical="center" textRotation="90" wrapText="1" readingOrder="2"/>
    </xf>
    <xf numFmtId="49" fontId="8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49" fontId="14" fillId="34" borderId="10" xfId="52" applyNumberFormat="1" applyFont="1" applyFill="1" applyBorder="1" applyAlignment="1">
      <alignment horizontal="left" vertical="center" wrapText="1"/>
      <protection/>
    </xf>
    <xf numFmtId="49" fontId="14" fillId="34" borderId="10" xfId="0" applyNumberFormat="1" applyFont="1" applyFill="1" applyBorder="1" applyAlignment="1">
      <alignment/>
    </xf>
    <xf numFmtId="2" fontId="3" fillId="34" borderId="10" xfId="52" applyNumberFormat="1" applyFont="1" applyFill="1" applyBorder="1" applyAlignment="1">
      <alignment horizontal="left" vertical="center" wrapText="1"/>
      <protection/>
    </xf>
    <xf numFmtId="0" fontId="0" fillId="33" borderId="0" xfId="0" applyFont="1" applyFill="1" applyAlignment="1">
      <alignment/>
    </xf>
    <xf numFmtId="2" fontId="3" fillId="34" borderId="10" xfId="0" applyNumberFormat="1" applyFont="1" applyFill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15" fillId="34" borderId="10" xfId="0" applyFont="1" applyFill="1" applyBorder="1" applyAlignment="1">
      <alignment wrapText="1"/>
    </xf>
    <xf numFmtId="0" fontId="14" fillId="34" borderId="10" xfId="52" applyNumberFormat="1" applyFont="1" applyFill="1" applyBorder="1" applyAlignment="1">
      <alignment horizontal="left" vertical="center" wrapText="1"/>
      <protection/>
    </xf>
    <xf numFmtId="49" fontId="14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116</xdr:row>
      <xdr:rowOff>0</xdr:rowOff>
    </xdr:from>
    <xdr:to>
      <xdr:col>0</xdr:col>
      <xdr:colOff>219075</xdr:colOff>
      <xdr:row>116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24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219075</xdr:colOff>
      <xdr:row>116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244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219075</xdr:colOff>
      <xdr:row>277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084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219075</xdr:colOff>
      <xdr:row>277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0840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7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73.00390625" style="13" customWidth="1"/>
    <col min="2" max="2" width="10.25390625" style="13" customWidth="1"/>
    <col min="3" max="3" width="4.00390625" style="13" customWidth="1"/>
    <col min="4" max="4" width="4.125" style="13" customWidth="1"/>
    <col min="5" max="5" width="5.75390625" style="13" customWidth="1"/>
    <col min="6" max="6" width="15.00390625" style="14" customWidth="1"/>
    <col min="7" max="38" width="9.125" style="8" customWidth="1"/>
  </cols>
  <sheetData>
    <row r="1" spans="2:6" ht="74.25" customHeight="1">
      <c r="B1" s="44" t="s">
        <v>578</v>
      </c>
      <c r="C1" s="44"/>
      <c r="D1" s="44"/>
      <c r="E1" s="44"/>
      <c r="F1" s="44"/>
    </row>
    <row r="2" spans="1:6" ht="45" customHeight="1">
      <c r="A2" s="43" t="s">
        <v>577</v>
      </c>
      <c r="B2" s="43"/>
      <c r="C2" s="43"/>
      <c r="D2" s="43"/>
      <c r="E2" s="43"/>
      <c r="F2" s="43"/>
    </row>
    <row r="3" spans="1:6" ht="15" customHeight="1">
      <c r="A3" s="41" t="s">
        <v>574</v>
      </c>
      <c r="B3" s="41"/>
      <c r="C3" s="41"/>
      <c r="D3" s="41"/>
      <c r="E3" s="41"/>
      <c r="F3" s="42" t="s">
        <v>575</v>
      </c>
    </row>
    <row r="4" spans="1:6" ht="74.25" customHeight="1">
      <c r="A4" s="15" t="s">
        <v>165</v>
      </c>
      <c r="B4" s="17" t="s">
        <v>168</v>
      </c>
      <c r="C4" s="16" t="s">
        <v>166</v>
      </c>
      <c r="D4" s="16" t="s">
        <v>167</v>
      </c>
      <c r="E4" s="18" t="s">
        <v>2</v>
      </c>
      <c r="F4" s="19" t="s">
        <v>576</v>
      </c>
    </row>
    <row r="5" spans="1:38" s="1" customFormat="1" ht="12.75">
      <c r="A5" s="20" t="s">
        <v>169</v>
      </c>
      <c r="B5" s="20"/>
      <c r="C5" s="20"/>
      <c r="D5" s="20"/>
      <c r="E5" s="20"/>
      <c r="F5" s="4">
        <f>F6+F10+F13+F16+F19+F23+F48+F59+F64+F126+F130+F133+F217+F239+F242+F253+F256+F302+F311+F323+F326+F110+F314+F278+F26+F163+F140+F222+F226</f>
        <v>232503724.03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s="29" customFormat="1" ht="15" customHeight="1">
      <c r="A6" s="23" t="s">
        <v>326</v>
      </c>
      <c r="B6" s="24" t="s">
        <v>324</v>
      </c>
      <c r="C6" s="24"/>
      <c r="D6" s="24"/>
      <c r="E6" s="24"/>
      <c r="F6" s="6">
        <f>F7+F8+F9</f>
        <v>0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s="2" customFormat="1" ht="27.75" customHeight="1">
      <c r="A7" s="12" t="s">
        <v>344</v>
      </c>
      <c r="B7" s="7" t="s">
        <v>325</v>
      </c>
      <c r="C7" s="7" t="s">
        <v>170</v>
      </c>
      <c r="D7" s="7" t="s">
        <v>173</v>
      </c>
      <c r="E7" s="7" t="s">
        <v>187</v>
      </c>
      <c r="F7" s="5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2" customFormat="1" ht="27" customHeight="1">
      <c r="A8" s="12" t="s">
        <v>344</v>
      </c>
      <c r="B8" s="7" t="s">
        <v>325</v>
      </c>
      <c r="C8" s="7" t="s">
        <v>170</v>
      </c>
      <c r="D8" s="7" t="s">
        <v>174</v>
      </c>
      <c r="E8" s="7" t="s">
        <v>187</v>
      </c>
      <c r="F8" s="5"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s="2" customFormat="1" ht="25.5">
      <c r="A9" s="12" t="s">
        <v>344</v>
      </c>
      <c r="B9" s="7" t="s">
        <v>325</v>
      </c>
      <c r="C9" s="7" t="s">
        <v>170</v>
      </c>
      <c r="D9" s="7" t="s">
        <v>182</v>
      </c>
      <c r="E9" s="7" t="s">
        <v>187</v>
      </c>
      <c r="F9" s="5"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29" customFormat="1" ht="25.5">
      <c r="A10" s="23" t="s">
        <v>323</v>
      </c>
      <c r="B10" s="24" t="s">
        <v>320</v>
      </c>
      <c r="C10" s="24"/>
      <c r="D10" s="24"/>
      <c r="E10" s="24"/>
      <c r="F10" s="6">
        <f>F11</f>
        <v>0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s="2" customFormat="1" ht="13.5">
      <c r="A11" s="21" t="s">
        <v>93</v>
      </c>
      <c r="B11" s="7" t="s">
        <v>321</v>
      </c>
      <c r="C11" s="7"/>
      <c r="D11" s="7"/>
      <c r="E11" s="7"/>
      <c r="F11" s="5">
        <f>F12</f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2" customFormat="1" ht="25.5">
      <c r="A12" s="12" t="s">
        <v>362</v>
      </c>
      <c r="B12" s="7" t="s">
        <v>322</v>
      </c>
      <c r="C12" s="7" t="s">
        <v>171</v>
      </c>
      <c r="D12" s="7" t="s">
        <v>144</v>
      </c>
      <c r="E12" s="7" t="s">
        <v>187</v>
      </c>
      <c r="F12" s="5"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s="29" customFormat="1" ht="31.5" customHeight="1">
      <c r="A13" s="33" t="s">
        <v>207</v>
      </c>
      <c r="B13" s="24" t="s">
        <v>206</v>
      </c>
      <c r="C13" s="24"/>
      <c r="D13" s="24"/>
      <c r="E13" s="24"/>
      <c r="F13" s="6">
        <f>F14</f>
        <v>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s="2" customFormat="1" ht="13.5">
      <c r="A14" s="12" t="s">
        <v>93</v>
      </c>
      <c r="B14" s="7" t="s">
        <v>208</v>
      </c>
      <c r="C14" s="7"/>
      <c r="D14" s="7"/>
      <c r="E14" s="7"/>
      <c r="F14" s="5">
        <f>F15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2" customFormat="1" ht="28.5" customHeight="1">
      <c r="A15" s="12" t="s">
        <v>363</v>
      </c>
      <c r="B15" s="7" t="s">
        <v>209</v>
      </c>
      <c r="C15" s="7" t="s">
        <v>171</v>
      </c>
      <c r="D15" s="7" t="s">
        <v>144</v>
      </c>
      <c r="E15" s="7" t="s">
        <v>187</v>
      </c>
      <c r="F15" s="5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29" customFormat="1" ht="25.5">
      <c r="A16" s="34" t="s">
        <v>201</v>
      </c>
      <c r="B16" s="24" t="s">
        <v>102</v>
      </c>
      <c r="C16" s="24"/>
      <c r="D16" s="24"/>
      <c r="E16" s="24"/>
      <c r="F16" s="6">
        <f>F17</f>
        <v>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s="2" customFormat="1" ht="13.5">
      <c r="A17" s="12" t="s">
        <v>93</v>
      </c>
      <c r="B17" s="7" t="s">
        <v>103</v>
      </c>
      <c r="C17" s="7"/>
      <c r="D17" s="7"/>
      <c r="E17" s="7"/>
      <c r="F17" s="5">
        <f>F18</f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6" s="8" customFormat="1" ht="30" customHeight="1">
      <c r="A18" s="12" t="s">
        <v>364</v>
      </c>
      <c r="B18" s="7" t="s">
        <v>104</v>
      </c>
      <c r="C18" s="7" t="s">
        <v>171</v>
      </c>
      <c r="D18" s="7" t="s">
        <v>144</v>
      </c>
      <c r="E18" s="7" t="s">
        <v>187</v>
      </c>
      <c r="F18" s="5">
        <v>0</v>
      </c>
    </row>
    <row r="19" spans="1:38" s="29" customFormat="1" ht="17.25" customHeight="1">
      <c r="A19" s="23" t="s">
        <v>203</v>
      </c>
      <c r="B19" s="24" t="s">
        <v>86</v>
      </c>
      <c r="C19" s="24"/>
      <c r="D19" s="24"/>
      <c r="E19" s="24"/>
      <c r="F19" s="6">
        <f>F20</f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s="2" customFormat="1" ht="24.75" customHeight="1">
      <c r="A20" s="10" t="s">
        <v>191</v>
      </c>
      <c r="B20" s="7" t="s">
        <v>87</v>
      </c>
      <c r="C20" s="7"/>
      <c r="D20" s="7"/>
      <c r="E20" s="7"/>
      <c r="F20" s="5">
        <f>F21</f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2" customFormat="1" ht="15" customHeight="1">
      <c r="A21" s="21" t="s">
        <v>88</v>
      </c>
      <c r="B21" s="7" t="s">
        <v>99</v>
      </c>
      <c r="C21" s="7"/>
      <c r="D21" s="7"/>
      <c r="E21" s="7"/>
      <c r="F21" s="5">
        <f>F22</f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2" customFormat="1" ht="25.5">
      <c r="A22" s="21" t="s">
        <v>370</v>
      </c>
      <c r="B22" s="7" t="s">
        <v>100</v>
      </c>
      <c r="C22" s="7" t="s">
        <v>175</v>
      </c>
      <c r="D22" s="7" t="s">
        <v>175</v>
      </c>
      <c r="E22" s="7" t="s">
        <v>190</v>
      </c>
      <c r="F22" s="5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29" customFormat="1" ht="30.75" customHeight="1">
      <c r="A23" s="35" t="s">
        <v>251</v>
      </c>
      <c r="B23" s="24" t="s">
        <v>149</v>
      </c>
      <c r="C23" s="24"/>
      <c r="D23" s="24"/>
      <c r="E23" s="24"/>
      <c r="F23" s="6">
        <f>F24</f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s="2" customFormat="1" ht="13.5" customHeight="1">
      <c r="A24" s="7" t="s">
        <v>93</v>
      </c>
      <c r="B24" s="7" t="s">
        <v>150</v>
      </c>
      <c r="C24" s="7"/>
      <c r="D24" s="7"/>
      <c r="E24" s="7"/>
      <c r="F24" s="5">
        <f>F25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2" customFormat="1" ht="13.5" customHeight="1">
      <c r="A25" s="12" t="s">
        <v>423</v>
      </c>
      <c r="B25" s="7" t="s">
        <v>55</v>
      </c>
      <c r="C25" s="7" t="s">
        <v>176</v>
      </c>
      <c r="D25" s="7" t="s">
        <v>170</v>
      </c>
      <c r="E25" s="7" t="s">
        <v>187</v>
      </c>
      <c r="F25" s="5"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29" customFormat="1" ht="26.25" customHeight="1">
      <c r="A26" s="23" t="s">
        <v>216</v>
      </c>
      <c r="B26" s="24" t="s">
        <v>83</v>
      </c>
      <c r="C26" s="24"/>
      <c r="D26" s="24"/>
      <c r="E26" s="24"/>
      <c r="F26" s="6">
        <f>F27+F29+F33+F36+F45</f>
        <v>14847083.79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s="3" customFormat="1" ht="13.5">
      <c r="A27" s="12" t="s">
        <v>4</v>
      </c>
      <c r="B27" s="7" t="s">
        <v>19</v>
      </c>
      <c r="C27" s="7"/>
      <c r="D27" s="7"/>
      <c r="E27" s="7"/>
      <c r="F27" s="5">
        <f>F28</f>
        <v>239824.5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s="3" customFormat="1" ht="53.25" customHeight="1">
      <c r="A28" s="25" t="s">
        <v>342</v>
      </c>
      <c r="B28" s="7" t="s">
        <v>20</v>
      </c>
      <c r="C28" s="7" t="s">
        <v>181</v>
      </c>
      <c r="D28" s="7" t="s">
        <v>178</v>
      </c>
      <c r="E28" s="7" t="s">
        <v>186</v>
      </c>
      <c r="F28" s="5">
        <v>239824.5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s="2" customFormat="1" ht="16.5" customHeight="1">
      <c r="A29" s="9" t="s">
        <v>93</v>
      </c>
      <c r="B29" s="7" t="s">
        <v>15</v>
      </c>
      <c r="C29" s="7"/>
      <c r="D29" s="7"/>
      <c r="E29" s="7"/>
      <c r="F29" s="5">
        <f>F30+F31+F32</f>
        <v>140835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2" customFormat="1" ht="42.75" customHeight="1">
      <c r="A30" s="12" t="s">
        <v>448</v>
      </c>
      <c r="B30" s="7" t="s">
        <v>17</v>
      </c>
      <c r="C30" s="7" t="s">
        <v>181</v>
      </c>
      <c r="D30" s="7" t="s">
        <v>172</v>
      </c>
      <c r="E30" s="7" t="s">
        <v>186</v>
      </c>
      <c r="F30" s="5">
        <v>23400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6" s="8" customFormat="1" ht="26.25" customHeight="1">
      <c r="A31" s="12" t="s">
        <v>449</v>
      </c>
      <c r="B31" s="7" t="s">
        <v>17</v>
      </c>
      <c r="C31" s="7" t="s">
        <v>181</v>
      </c>
      <c r="D31" s="7" t="s">
        <v>172</v>
      </c>
      <c r="E31" s="7" t="s">
        <v>187</v>
      </c>
      <c r="F31" s="5">
        <v>117435</v>
      </c>
    </row>
    <row r="32" spans="1:6" s="8" customFormat="1" ht="18" customHeight="1">
      <c r="A32" s="21" t="s">
        <v>450</v>
      </c>
      <c r="B32" s="7" t="s">
        <v>16</v>
      </c>
      <c r="C32" s="7" t="s">
        <v>181</v>
      </c>
      <c r="D32" s="7" t="s">
        <v>172</v>
      </c>
      <c r="E32" s="7" t="s">
        <v>190</v>
      </c>
      <c r="F32" s="5">
        <v>0</v>
      </c>
    </row>
    <row r="33" spans="1:6" s="8" customFormat="1" ht="12.75" customHeight="1">
      <c r="A33" s="9" t="s">
        <v>185</v>
      </c>
      <c r="B33" s="7" t="s">
        <v>12</v>
      </c>
      <c r="C33" s="7"/>
      <c r="D33" s="7"/>
      <c r="E33" s="7"/>
      <c r="F33" s="5">
        <f>F34+F35</f>
        <v>11625805.5</v>
      </c>
    </row>
    <row r="34" spans="1:6" s="8" customFormat="1" ht="29.25" customHeight="1">
      <c r="A34" s="9" t="s">
        <v>451</v>
      </c>
      <c r="B34" s="7" t="s">
        <v>217</v>
      </c>
      <c r="C34" s="7" t="s">
        <v>181</v>
      </c>
      <c r="D34" s="7" t="s">
        <v>172</v>
      </c>
      <c r="E34" s="7" t="s">
        <v>0</v>
      </c>
      <c r="F34" s="5">
        <v>3186350</v>
      </c>
    </row>
    <row r="35" spans="1:6" s="8" customFormat="1" ht="38.25" customHeight="1">
      <c r="A35" s="9" t="s">
        <v>452</v>
      </c>
      <c r="B35" s="7" t="s">
        <v>13</v>
      </c>
      <c r="C35" s="7" t="s">
        <v>181</v>
      </c>
      <c r="D35" s="7" t="s">
        <v>172</v>
      </c>
      <c r="E35" s="7" t="s">
        <v>0</v>
      </c>
      <c r="F35" s="5">
        <v>8439455.5</v>
      </c>
    </row>
    <row r="36" spans="1:6" s="8" customFormat="1" ht="15" customHeight="1">
      <c r="A36" s="9" t="s">
        <v>84</v>
      </c>
      <c r="B36" s="7" t="s">
        <v>14</v>
      </c>
      <c r="C36" s="7"/>
      <c r="D36" s="7"/>
      <c r="E36" s="7"/>
      <c r="F36" s="5">
        <f>SUM(F37:F44)</f>
        <v>2141150</v>
      </c>
    </row>
    <row r="37" spans="1:6" s="8" customFormat="1" ht="24.75" customHeight="1">
      <c r="A37" s="9" t="s">
        <v>453</v>
      </c>
      <c r="B37" s="7" t="s">
        <v>534</v>
      </c>
      <c r="C37" s="7" t="s">
        <v>181</v>
      </c>
      <c r="D37" s="7" t="s">
        <v>172</v>
      </c>
      <c r="E37" s="7" t="s">
        <v>0</v>
      </c>
      <c r="F37" s="5">
        <v>0</v>
      </c>
    </row>
    <row r="38" spans="1:6" s="8" customFormat="1" ht="40.5" customHeight="1">
      <c r="A38" s="9" t="s">
        <v>454</v>
      </c>
      <c r="B38" s="7" t="s">
        <v>533</v>
      </c>
      <c r="C38" s="7" t="s">
        <v>181</v>
      </c>
      <c r="D38" s="7" t="s">
        <v>172</v>
      </c>
      <c r="E38" s="7" t="s">
        <v>0</v>
      </c>
      <c r="F38" s="5">
        <v>352200</v>
      </c>
    </row>
    <row r="39" spans="1:6" s="8" customFormat="1" ht="38.25" customHeight="1">
      <c r="A39" s="9" t="s">
        <v>455</v>
      </c>
      <c r="B39" s="7" t="s">
        <v>281</v>
      </c>
      <c r="C39" s="7" t="s">
        <v>181</v>
      </c>
      <c r="D39" s="7" t="s">
        <v>172</v>
      </c>
      <c r="E39" s="7" t="s">
        <v>0</v>
      </c>
      <c r="F39" s="5">
        <v>905300</v>
      </c>
    </row>
    <row r="40" spans="1:6" s="8" customFormat="1" ht="40.5" customHeight="1">
      <c r="A40" s="9" t="s">
        <v>456</v>
      </c>
      <c r="B40" s="7" t="s">
        <v>282</v>
      </c>
      <c r="C40" s="7" t="s">
        <v>183</v>
      </c>
      <c r="D40" s="7" t="s">
        <v>172</v>
      </c>
      <c r="E40" s="7" t="s">
        <v>0</v>
      </c>
      <c r="F40" s="5">
        <v>363300</v>
      </c>
    </row>
    <row r="41" spans="1:38" s="3" customFormat="1" ht="29.25" customHeight="1">
      <c r="A41" s="9" t="s">
        <v>459</v>
      </c>
      <c r="B41" s="7" t="s">
        <v>283</v>
      </c>
      <c r="C41" s="7" t="s">
        <v>181</v>
      </c>
      <c r="D41" s="7" t="s">
        <v>171</v>
      </c>
      <c r="E41" s="7" t="s">
        <v>0</v>
      </c>
      <c r="F41" s="5">
        <v>414100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6" s="8" customFormat="1" ht="27" customHeight="1">
      <c r="A42" s="9" t="s">
        <v>457</v>
      </c>
      <c r="B42" s="7" t="s">
        <v>18</v>
      </c>
      <c r="C42" s="7" t="s">
        <v>181</v>
      </c>
      <c r="D42" s="7" t="s">
        <v>172</v>
      </c>
      <c r="E42" s="7" t="s">
        <v>0</v>
      </c>
      <c r="F42" s="5">
        <v>106250</v>
      </c>
    </row>
    <row r="43" spans="1:6" s="8" customFormat="1" ht="27" customHeight="1">
      <c r="A43" s="9" t="s">
        <v>549</v>
      </c>
      <c r="B43" s="7" t="s">
        <v>548</v>
      </c>
      <c r="C43" s="7" t="s">
        <v>181</v>
      </c>
      <c r="D43" s="7" t="s">
        <v>172</v>
      </c>
      <c r="E43" s="7" t="s">
        <v>0</v>
      </c>
      <c r="F43" s="5">
        <v>0</v>
      </c>
    </row>
    <row r="44" spans="1:38" s="2" customFormat="1" ht="27.75" customHeight="1">
      <c r="A44" s="9" t="s">
        <v>458</v>
      </c>
      <c r="B44" s="7" t="s">
        <v>309</v>
      </c>
      <c r="C44" s="7" t="s">
        <v>181</v>
      </c>
      <c r="D44" s="7" t="s">
        <v>172</v>
      </c>
      <c r="E44" s="7" t="s">
        <v>0</v>
      </c>
      <c r="F44" s="5"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s="3" customFormat="1" ht="12.75" customHeight="1">
      <c r="A45" s="7" t="s">
        <v>184</v>
      </c>
      <c r="B45" s="7" t="s">
        <v>21</v>
      </c>
      <c r="C45" s="7"/>
      <c r="D45" s="7"/>
      <c r="E45" s="7"/>
      <c r="F45" s="5">
        <f>F46+F47</f>
        <v>699468.79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1:38" s="2" customFormat="1" ht="57" customHeight="1">
      <c r="A46" s="25" t="s">
        <v>420</v>
      </c>
      <c r="B46" s="7" t="s">
        <v>22</v>
      </c>
      <c r="C46" s="7" t="s">
        <v>181</v>
      </c>
      <c r="D46" s="7" t="s">
        <v>178</v>
      </c>
      <c r="E46" s="7" t="s">
        <v>186</v>
      </c>
      <c r="F46" s="5">
        <v>613846.92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2" customFormat="1" ht="47.25" customHeight="1">
      <c r="A47" s="25" t="s">
        <v>460</v>
      </c>
      <c r="B47" s="7" t="s">
        <v>22</v>
      </c>
      <c r="C47" s="7" t="s">
        <v>181</v>
      </c>
      <c r="D47" s="7" t="s">
        <v>178</v>
      </c>
      <c r="E47" s="7" t="s">
        <v>187</v>
      </c>
      <c r="F47" s="5">
        <v>85621.87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s="30" customFormat="1" ht="13.5">
      <c r="A48" s="24" t="s">
        <v>233</v>
      </c>
      <c r="B48" s="24" t="s">
        <v>225</v>
      </c>
      <c r="C48" s="24"/>
      <c r="D48" s="24"/>
      <c r="E48" s="24"/>
      <c r="F48" s="6">
        <f>F49+F53</f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s="2" customFormat="1" ht="16.5" customHeight="1">
      <c r="A49" s="21" t="s">
        <v>93</v>
      </c>
      <c r="B49" s="7" t="s">
        <v>226</v>
      </c>
      <c r="C49" s="7"/>
      <c r="D49" s="7"/>
      <c r="E49" s="7"/>
      <c r="F49" s="5">
        <f>F51+F52+F50</f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s="2" customFormat="1" ht="27.75" customHeight="1">
      <c r="A50" s="21" t="s">
        <v>395</v>
      </c>
      <c r="B50" s="7" t="s">
        <v>554</v>
      </c>
      <c r="C50" s="7" t="s">
        <v>178</v>
      </c>
      <c r="D50" s="7" t="s">
        <v>172</v>
      </c>
      <c r="E50" s="7" t="s">
        <v>187</v>
      </c>
      <c r="F50" s="5"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s="2" customFormat="1" ht="25.5">
      <c r="A51" s="12" t="s">
        <v>392</v>
      </c>
      <c r="B51" s="7" t="s">
        <v>232</v>
      </c>
      <c r="C51" s="7" t="s">
        <v>178</v>
      </c>
      <c r="D51" s="7" t="s">
        <v>172</v>
      </c>
      <c r="E51" s="7" t="s">
        <v>187</v>
      </c>
      <c r="F51" s="5"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2" customFormat="1" ht="18" customHeight="1">
      <c r="A52" s="12" t="s">
        <v>397</v>
      </c>
      <c r="B52" s="7" t="s">
        <v>307</v>
      </c>
      <c r="C52" s="7" t="s">
        <v>178</v>
      </c>
      <c r="D52" s="7" t="s">
        <v>178</v>
      </c>
      <c r="E52" s="7" t="s">
        <v>187</v>
      </c>
      <c r="F52" s="5"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2" customFormat="1" ht="14.25" customHeight="1">
      <c r="A53" s="7" t="s">
        <v>94</v>
      </c>
      <c r="B53" s="7" t="s">
        <v>228</v>
      </c>
      <c r="C53" s="7"/>
      <c r="D53" s="7"/>
      <c r="E53" s="7"/>
      <c r="F53" s="5">
        <f>F55+F56+F57+F54</f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s="2" customFormat="1" ht="28.5" customHeight="1">
      <c r="A54" s="21" t="s">
        <v>398</v>
      </c>
      <c r="B54" s="7" t="s">
        <v>264</v>
      </c>
      <c r="C54" s="7" t="s">
        <v>178</v>
      </c>
      <c r="D54" s="7" t="s">
        <v>178</v>
      </c>
      <c r="E54" s="7" t="s">
        <v>1</v>
      </c>
      <c r="F54" s="5"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s="3" customFormat="1" ht="46.5" customHeight="1">
      <c r="A55" s="25" t="s">
        <v>393</v>
      </c>
      <c r="B55" s="7" t="s">
        <v>259</v>
      </c>
      <c r="C55" s="7" t="s">
        <v>178</v>
      </c>
      <c r="D55" s="7" t="s">
        <v>172</v>
      </c>
      <c r="E55" s="7" t="s">
        <v>187</v>
      </c>
      <c r="F55" s="5">
        <v>0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1:38" s="2" customFormat="1" ht="38.25">
      <c r="A56" s="27" t="s">
        <v>394</v>
      </c>
      <c r="B56" s="7" t="s">
        <v>260</v>
      </c>
      <c r="C56" s="7" t="s">
        <v>178</v>
      </c>
      <c r="D56" s="7" t="s">
        <v>172</v>
      </c>
      <c r="E56" s="7" t="s">
        <v>1</v>
      </c>
      <c r="F56" s="5">
        <v>0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s="2" customFormat="1" ht="26.25" customHeight="1">
      <c r="A57" s="12" t="s">
        <v>395</v>
      </c>
      <c r="B57" s="7" t="s">
        <v>237</v>
      </c>
      <c r="C57" s="7" t="s">
        <v>178</v>
      </c>
      <c r="D57" s="7" t="s">
        <v>172</v>
      </c>
      <c r="E57" s="7" t="s">
        <v>187</v>
      </c>
      <c r="F57" s="5">
        <v>0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s="2" customFormat="1" ht="26.25" customHeight="1">
      <c r="A58" s="12" t="s">
        <v>555</v>
      </c>
      <c r="B58" s="7" t="s">
        <v>556</v>
      </c>
      <c r="C58" s="7" t="s">
        <v>178</v>
      </c>
      <c r="D58" s="7" t="s">
        <v>178</v>
      </c>
      <c r="E58" s="7" t="s">
        <v>1</v>
      </c>
      <c r="F58" s="5">
        <v>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s="29" customFormat="1" ht="15" customHeight="1">
      <c r="A59" s="23" t="s">
        <v>202</v>
      </c>
      <c r="B59" s="24" t="s">
        <v>146</v>
      </c>
      <c r="C59" s="24"/>
      <c r="D59" s="24"/>
      <c r="E59" s="24"/>
      <c r="F59" s="6">
        <f>F62+F60</f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s="3" customFormat="1" ht="15" customHeight="1">
      <c r="A60" s="12" t="s">
        <v>93</v>
      </c>
      <c r="B60" s="7" t="s">
        <v>559</v>
      </c>
      <c r="C60" s="24"/>
      <c r="D60" s="24"/>
      <c r="E60" s="24"/>
      <c r="F60" s="5">
        <f>F61</f>
        <v>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</row>
    <row r="61" spans="1:38" s="3" customFormat="1" ht="27.75" customHeight="1">
      <c r="A61" s="12" t="s">
        <v>560</v>
      </c>
      <c r="B61" s="7" t="s">
        <v>557</v>
      </c>
      <c r="C61" s="7" t="s">
        <v>558</v>
      </c>
      <c r="D61" s="7" t="s">
        <v>144</v>
      </c>
      <c r="E61" s="7" t="s">
        <v>187</v>
      </c>
      <c r="F61" s="5">
        <v>0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</row>
    <row r="62" spans="1:38" s="2" customFormat="1" ht="16.5" customHeight="1">
      <c r="A62" s="12" t="s">
        <v>163</v>
      </c>
      <c r="B62" s="7" t="s">
        <v>147</v>
      </c>
      <c r="C62" s="7"/>
      <c r="D62" s="7"/>
      <c r="E62" s="7"/>
      <c r="F62" s="5">
        <f>F63</f>
        <v>0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s="2" customFormat="1" ht="27" customHeight="1">
      <c r="A63" s="9" t="s">
        <v>365</v>
      </c>
      <c r="B63" s="7" t="s">
        <v>148</v>
      </c>
      <c r="C63" s="7" t="s">
        <v>171</v>
      </c>
      <c r="D63" s="7" t="s">
        <v>144</v>
      </c>
      <c r="E63" s="7" t="s">
        <v>0</v>
      </c>
      <c r="F63" s="5">
        <v>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s="29" customFormat="1" ht="13.5" customHeight="1">
      <c r="A64" s="33" t="s">
        <v>25</v>
      </c>
      <c r="B64" s="24" t="s">
        <v>90</v>
      </c>
      <c r="C64" s="24"/>
      <c r="D64" s="24"/>
      <c r="E64" s="24"/>
      <c r="F64" s="6">
        <f>F65+F68+F70+F76+F105+F108+F88+F99+F101</f>
        <v>60313020.63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</row>
    <row r="65" spans="1:38" s="2" customFormat="1" ht="13.5">
      <c r="A65" s="12" t="s">
        <v>4</v>
      </c>
      <c r="B65" s="7" t="s">
        <v>32</v>
      </c>
      <c r="C65" s="7"/>
      <c r="D65" s="7"/>
      <c r="E65" s="7"/>
      <c r="F65" s="5">
        <f>F66+F67</f>
        <v>619698.27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s="2" customFormat="1" ht="52.5" customHeight="1">
      <c r="A66" s="25" t="s">
        <v>342</v>
      </c>
      <c r="B66" s="7" t="s">
        <v>33</v>
      </c>
      <c r="C66" s="7" t="s">
        <v>179</v>
      </c>
      <c r="D66" s="7" t="s">
        <v>175</v>
      </c>
      <c r="E66" s="7" t="s">
        <v>186</v>
      </c>
      <c r="F66" s="5">
        <v>546816.61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s="3" customFormat="1" ht="34.5" customHeight="1">
      <c r="A67" s="12" t="s">
        <v>348</v>
      </c>
      <c r="B67" s="7" t="s">
        <v>33</v>
      </c>
      <c r="C67" s="7" t="s">
        <v>179</v>
      </c>
      <c r="D67" s="7" t="s">
        <v>175</v>
      </c>
      <c r="E67" s="7" t="s">
        <v>187</v>
      </c>
      <c r="F67" s="5">
        <v>72881.66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</row>
    <row r="68" spans="1:38" s="3" customFormat="1" ht="13.5">
      <c r="A68" s="22" t="s">
        <v>39</v>
      </c>
      <c r="B68" s="7" t="s">
        <v>38</v>
      </c>
      <c r="C68" s="7"/>
      <c r="D68" s="7"/>
      <c r="E68" s="7"/>
      <c r="F68" s="5">
        <f>F69</f>
        <v>442484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</row>
    <row r="69" spans="1:38" s="2" customFormat="1" ht="25.5">
      <c r="A69" s="21" t="s">
        <v>422</v>
      </c>
      <c r="B69" s="7" t="s">
        <v>279</v>
      </c>
      <c r="C69" s="7" t="s">
        <v>177</v>
      </c>
      <c r="D69" s="7" t="s">
        <v>173</v>
      </c>
      <c r="E69" s="7" t="s">
        <v>190</v>
      </c>
      <c r="F69" s="5">
        <v>442484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s="2" customFormat="1" ht="13.5">
      <c r="A70" s="21" t="s">
        <v>93</v>
      </c>
      <c r="B70" s="7" t="s">
        <v>192</v>
      </c>
      <c r="C70" s="7"/>
      <c r="D70" s="7"/>
      <c r="E70" s="7"/>
      <c r="F70" s="5">
        <f>F71+F75+F72+F73+F74</f>
        <v>90309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s="2" customFormat="1" ht="28.5" customHeight="1">
      <c r="A71" s="12" t="s">
        <v>412</v>
      </c>
      <c r="B71" s="7" t="s">
        <v>276</v>
      </c>
      <c r="C71" s="7" t="s">
        <v>179</v>
      </c>
      <c r="D71" s="7" t="s">
        <v>179</v>
      </c>
      <c r="E71" s="7" t="s">
        <v>187</v>
      </c>
      <c r="F71" s="5">
        <v>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s="2" customFormat="1" ht="28.5" customHeight="1">
      <c r="A72" s="12" t="s">
        <v>537</v>
      </c>
      <c r="B72" s="7" t="s">
        <v>535</v>
      </c>
      <c r="C72" s="7" t="s">
        <v>179</v>
      </c>
      <c r="D72" s="7" t="s">
        <v>175</v>
      </c>
      <c r="E72" s="7" t="s">
        <v>187</v>
      </c>
      <c r="F72" s="5">
        <v>8900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s="2" customFormat="1" ht="28.5" customHeight="1">
      <c r="A73" s="12" t="s">
        <v>538</v>
      </c>
      <c r="B73" s="7" t="s">
        <v>535</v>
      </c>
      <c r="C73" s="7" t="s">
        <v>179</v>
      </c>
      <c r="D73" s="7" t="s">
        <v>175</v>
      </c>
      <c r="E73" s="7" t="s">
        <v>190</v>
      </c>
      <c r="F73" s="5">
        <v>67815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s="2" customFormat="1" ht="28.5" customHeight="1">
      <c r="A74" s="12" t="s">
        <v>536</v>
      </c>
      <c r="B74" s="7" t="s">
        <v>193</v>
      </c>
      <c r="C74" s="7" t="s">
        <v>179</v>
      </c>
      <c r="D74" s="7" t="s">
        <v>175</v>
      </c>
      <c r="E74" s="7" t="s">
        <v>187</v>
      </c>
      <c r="F74" s="5">
        <v>2100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s="2" customFormat="1" ht="23.25" customHeight="1">
      <c r="A75" s="21" t="s">
        <v>417</v>
      </c>
      <c r="B75" s="7" t="s">
        <v>193</v>
      </c>
      <c r="C75" s="7" t="s">
        <v>179</v>
      </c>
      <c r="D75" s="7" t="s">
        <v>175</v>
      </c>
      <c r="E75" s="7" t="s">
        <v>190</v>
      </c>
      <c r="F75" s="5">
        <v>11494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s="2" customFormat="1" ht="18.75" customHeight="1">
      <c r="A76" s="9" t="s">
        <v>185</v>
      </c>
      <c r="B76" s="7" t="s">
        <v>26</v>
      </c>
      <c r="C76" s="7"/>
      <c r="D76" s="7"/>
      <c r="E76" s="7"/>
      <c r="F76" s="5">
        <f>F77+F79+F80+F81+F82+F83+F84+F85+F86+F87+F78</f>
        <v>55465035.63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s="2" customFormat="1" ht="37.5" customHeight="1">
      <c r="A77" s="9" t="s">
        <v>405</v>
      </c>
      <c r="B77" s="7" t="s">
        <v>273</v>
      </c>
      <c r="C77" s="7" t="s">
        <v>179</v>
      </c>
      <c r="D77" s="7" t="s">
        <v>172</v>
      </c>
      <c r="E77" s="7" t="s">
        <v>0</v>
      </c>
      <c r="F77" s="28">
        <v>252007.13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s="2" customFormat="1" ht="37.5" customHeight="1">
      <c r="A78" s="9" t="s">
        <v>540</v>
      </c>
      <c r="B78" s="7" t="s">
        <v>539</v>
      </c>
      <c r="C78" s="7" t="s">
        <v>179</v>
      </c>
      <c r="D78" s="7" t="s">
        <v>172</v>
      </c>
      <c r="E78" s="7" t="s">
        <v>0</v>
      </c>
      <c r="F78" s="28">
        <v>0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s="2" customFormat="1" ht="55.5" customHeight="1">
      <c r="A79" s="9" t="s">
        <v>418</v>
      </c>
      <c r="B79" s="7" t="s">
        <v>278</v>
      </c>
      <c r="C79" s="7" t="s">
        <v>179</v>
      </c>
      <c r="D79" s="7" t="s">
        <v>175</v>
      </c>
      <c r="E79" s="7" t="s">
        <v>0</v>
      </c>
      <c r="F79" s="28"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s="2" customFormat="1" ht="67.5" customHeight="1">
      <c r="A80" s="9" t="s">
        <v>401</v>
      </c>
      <c r="B80" s="7" t="s">
        <v>271</v>
      </c>
      <c r="C80" s="7" t="s">
        <v>179</v>
      </c>
      <c r="D80" s="7" t="s">
        <v>172</v>
      </c>
      <c r="E80" s="7" t="s">
        <v>0</v>
      </c>
      <c r="F80" s="28">
        <v>3572036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s="3" customFormat="1" ht="51">
      <c r="A81" s="9" t="s">
        <v>402</v>
      </c>
      <c r="B81" s="7" t="s">
        <v>272</v>
      </c>
      <c r="C81" s="7" t="s">
        <v>179</v>
      </c>
      <c r="D81" s="7" t="s">
        <v>172</v>
      </c>
      <c r="E81" s="7" t="s">
        <v>0</v>
      </c>
      <c r="F81" s="28">
        <v>32200000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</row>
    <row r="82" spans="1:38" s="2" customFormat="1" ht="31.5" customHeight="1">
      <c r="A82" s="9" t="s">
        <v>403</v>
      </c>
      <c r="B82" s="7" t="s">
        <v>27</v>
      </c>
      <c r="C82" s="7" t="s">
        <v>179</v>
      </c>
      <c r="D82" s="7" t="s">
        <v>172</v>
      </c>
      <c r="E82" s="7" t="s">
        <v>0</v>
      </c>
      <c r="F82" s="28">
        <v>12212178.08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s="2" customFormat="1" ht="26.25" customHeight="1">
      <c r="A83" s="9" t="s">
        <v>411</v>
      </c>
      <c r="B83" s="7" t="s">
        <v>29</v>
      </c>
      <c r="C83" s="7" t="s">
        <v>179</v>
      </c>
      <c r="D83" s="7" t="s">
        <v>171</v>
      </c>
      <c r="E83" s="7" t="s">
        <v>0</v>
      </c>
      <c r="F83" s="28">
        <v>4421419.42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s="2" customFormat="1" ht="24.75" customHeight="1">
      <c r="A84" s="9" t="s">
        <v>414</v>
      </c>
      <c r="B84" s="7" t="s">
        <v>337</v>
      </c>
      <c r="C84" s="7" t="s">
        <v>179</v>
      </c>
      <c r="D84" s="7" t="s">
        <v>179</v>
      </c>
      <c r="E84" s="7" t="s">
        <v>0</v>
      </c>
      <c r="F84" s="28">
        <v>373950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s="2" customFormat="1" ht="53.25" customHeight="1">
      <c r="A85" s="9" t="s">
        <v>404</v>
      </c>
      <c r="B85" s="7" t="s">
        <v>240</v>
      </c>
      <c r="C85" s="7" t="s">
        <v>179</v>
      </c>
      <c r="D85" s="7" t="s">
        <v>172</v>
      </c>
      <c r="E85" s="7" t="s">
        <v>0</v>
      </c>
      <c r="F85" s="28">
        <v>838800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s="2" customFormat="1" ht="54.75" customHeight="1">
      <c r="A86" s="9" t="s">
        <v>404</v>
      </c>
      <c r="B86" s="7" t="s">
        <v>240</v>
      </c>
      <c r="C86" s="7" t="s">
        <v>179</v>
      </c>
      <c r="D86" s="7" t="s">
        <v>171</v>
      </c>
      <c r="E86" s="7" t="s">
        <v>0</v>
      </c>
      <c r="F86" s="28">
        <v>228600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s="2" customFormat="1" ht="29.25" customHeight="1">
      <c r="A87" s="9" t="s">
        <v>406</v>
      </c>
      <c r="B87" s="7" t="s">
        <v>28</v>
      </c>
      <c r="C87" s="7" t="s">
        <v>179</v>
      </c>
      <c r="D87" s="7" t="s">
        <v>172</v>
      </c>
      <c r="E87" s="7" t="s">
        <v>0</v>
      </c>
      <c r="F87" s="28">
        <v>1366045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s="3" customFormat="1" ht="13.5">
      <c r="A88" s="9" t="s">
        <v>84</v>
      </c>
      <c r="B88" s="7" t="s">
        <v>31</v>
      </c>
      <c r="C88" s="7"/>
      <c r="D88" s="7"/>
      <c r="E88" s="7"/>
      <c r="F88" s="28">
        <f>F89+F90+F91+F92+F93+F94+F95+F96+F97+F98</f>
        <v>220220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</row>
    <row r="89" spans="1:38" s="2" customFormat="1" ht="64.5" customHeight="1">
      <c r="A89" s="9" t="s">
        <v>400</v>
      </c>
      <c r="B89" s="7" t="s">
        <v>241</v>
      </c>
      <c r="C89" s="7" t="s">
        <v>179</v>
      </c>
      <c r="D89" s="7" t="s">
        <v>170</v>
      </c>
      <c r="E89" s="7" t="s">
        <v>0</v>
      </c>
      <c r="F89" s="28">
        <v>0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s="2" customFormat="1" ht="30.75" customHeight="1">
      <c r="A90" s="9" t="s">
        <v>415</v>
      </c>
      <c r="B90" s="7" t="s">
        <v>277</v>
      </c>
      <c r="C90" s="7" t="s">
        <v>179</v>
      </c>
      <c r="D90" s="7" t="s">
        <v>179</v>
      </c>
      <c r="E90" s="7" t="s">
        <v>0</v>
      </c>
      <c r="F90" s="28">
        <v>0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s="2" customFormat="1" ht="27.75" customHeight="1">
      <c r="A91" s="9" t="s">
        <v>416</v>
      </c>
      <c r="B91" s="7" t="s">
        <v>336</v>
      </c>
      <c r="C91" s="7" t="s">
        <v>179</v>
      </c>
      <c r="D91" s="7" t="s">
        <v>179</v>
      </c>
      <c r="E91" s="7" t="s">
        <v>0</v>
      </c>
      <c r="F91" s="28">
        <v>0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s="3" customFormat="1" ht="26.25" customHeight="1">
      <c r="A92" s="9" t="s">
        <v>413</v>
      </c>
      <c r="B92" s="7" t="s">
        <v>338</v>
      </c>
      <c r="C92" s="7" t="s">
        <v>179</v>
      </c>
      <c r="D92" s="7" t="s">
        <v>171</v>
      </c>
      <c r="E92" s="7" t="s">
        <v>0</v>
      </c>
      <c r="F92" s="28">
        <v>0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</row>
    <row r="93" spans="1:38" s="2" customFormat="1" ht="38.25">
      <c r="A93" s="9" t="s">
        <v>410</v>
      </c>
      <c r="B93" s="7" t="s">
        <v>335</v>
      </c>
      <c r="C93" s="7" t="s">
        <v>179</v>
      </c>
      <c r="D93" s="7" t="s">
        <v>172</v>
      </c>
      <c r="E93" s="7" t="s">
        <v>0</v>
      </c>
      <c r="F93" s="28"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s="2" customFormat="1" ht="25.5">
      <c r="A94" s="9" t="s">
        <v>529</v>
      </c>
      <c r="B94" s="7" t="s">
        <v>30</v>
      </c>
      <c r="C94" s="7" t="s">
        <v>179</v>
      </c>
      <c r="D94" s="7" t="s">
        <v>179</v>
      </c>
      <c r="E94" s="7" t="s">
        <v>0</v>
      </c>
      <c r="F94" s="28">
        <v>0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s="2" customFormat="1" ht="25.5">
      <c r="A95" s="9" t="s">
        <v>562</v>
      </c>
      <c r="B95" s="7" t="s">
        <v>532</v>
      </c>
      <c r="C95" s="7" t="s">
        <v>179</v>
      </c>
      <c r="D95" s="7" t="s">
        <v>170</v>
      </c>
      <c r="E95" s="7" t="s">
        <v>0</v>
      </c>
      <c r="F95" s="28">
        <v>195100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s="2" customFormat="1" ht="25.5">
      <c r="A96" s="9" t="s">
        <v>563</v>
      </c>
      <c r="B96" s="7" t="s">
        <v>532</v>
      </c>
      <c r="C96" s="7" t="s">
        <v>179</v>
      </c>
      <c r="D96" s="7" t="s">
        <v>172</v>
      </c>
      <c r="E96" s="7" t="s">
        <v>0</v>
      </c>
      <c r="F96" s="28">
        <v>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s="2" customFormat="1" ht="25.5">
      <c r="A97" s="9" t="s">
        <v>564</v>
      </c>
      <c r="B97" s="7" t="s">
        <v>561</v>
      </c>
      <c r="C97" s="7" t="s">
        <v>179</v>
      </c>
      <c r="D97" s="7" t="s">
        <v>170</v>
      </c>
      <c r="E97" s="7" t="s">
        <v>0</v>
      </c>
      <c r="F97" s="28">
        <v>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s="2" customFormat="1" ht="25.5">
      <c r="A98" s="9" t="s">
        <v>564</v>
      </c>
      <c r="B98" s="7" t="s">
        <v>561</v>
      </c>
      <c r="C98" s="7" t="s">
        <v>179</v>
      </c>
      <c r="D98" s="7" t="s">
        <v>172</v>
      </c>
      <c r="E98" s="7" t="s">
        <v>0</v>
      </c>
      <c r="F98" s="28">
        <v>25120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s="2" customFormat="1" ht="13.5">
      <c r="A99" s="12" t="s">
        <v>188</v>
      </c>
      <c r="B99" s="7" t="s">
        <v>34</v>
      </c>
      <c r="C99" s="7"/>
      <c r="D99" s="7"/>
      <c r="E99" s="7"/>
      <c r="F99" s="28">
        <f>F100</f>
        <v>0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s="2" customFormat="1" ht="38.25">
      <c r="A100" s="12" t="s">
        <v>419</v>
      </c>
      <c r="B100" s="7" t="s">
        <v>35</v>
      </c>
      <c r="C100" s="7" t="s">
        <v>179</v>
      </c>
      <c r="D100" s="7" t="s">
        <v>175</v>
      </c>
      <c r="E100" s="7" t="s">
        <v>189</v>
      </c>
      <c r="F100" s="28">
        <v>0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s="2" customFormat="1" ht="12" customHeight="1">
      <c r="A101" s="7" t="s">
        <v>184</v>
      </c>
      <c r="B101" s="7" t="s">
        <v>36</v>
      </c>
      <c r="C101" s="7"/>
      <c r="D101" s="7"/>
      <c r="E101" s="7"/>
      <c r="F101" s="28">
        <f>F102+F103+F104</f>
        <v>3475273.73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s="2" customFormat="1" ht="58.5" customHeight="1">
      <c r="A102" s="25" t="s">
        <v>420</v>
      </c>
      <c r="B102" s="7" t="s">
        <v>37</v>
      </c>
      <c r="C102" s="7" t="s">
        <v>179</v>
      </c>
      <c r="D102" s="7" t="s">
        <v>175</v>
      </c>
      <c r="E102" s="7" t="s">
        <v>186</v>
      </c>
      <c r="F102" s="28">
        <v>3369136.52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s="2" customFormat="1" ht="39" customHeight="1">
      <c r="A103" s="25" t="s">
        <v>421</v>
      </c>
      <c r="B103" s="7" t="s">
        <v>37</v>
      </c>
      <c r="C103" s="7" t="s">
        <v>179</v>
      </c>
      <c r="D103" s="7" t="s">
        <v>175</v>
      </c>
      <c r="E103" s="7" t="s">
        <v>187</v>
      </c>
      <c r="F103" s="28">
        <v>106137.21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s="2" customFormat="1" ht="35.25" customHeight="1">
      <c r="A104" s="12" t="s">
        <v>419</v>
      </c>
      <c r="B104" s="7" t="s">
        <v>37</v>
      </c>
      <c r="C104" s="7" t="s">
        <v>179</v>
      </c>
      <c r="D104" s="7" t="s">
        <v>175</v>
      </c>
      <c r="E104" s="7" t="s">
        <v>189</v>
      </c>
      <c r="F104" s="28">
        <v>0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s="2" customFormat="1" ht="16.5" customHeight="1">
      <c r="A105" s="9" t="s">
        <v>308</v>
      </c>
      <c r="B105" s="7" t="s">
        <v>274</v>
      </c>
      <c r="C105" s="7"/>
      <c r="D105" s="7"/>
      <c r="E105" s="7"/>
      <c r="F105" s="28">
        <f>F106+F107</f>
        <v>0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s="2" customFormat="1" ht="39" customHeight="1">
      <c r="A106" s="9" t="s">
        <v>407</v>
      </c>
      <c r="B106" s="7" t="s">
        <v>275</v>
      </c>
      <c r="C106" s="7" t="s">
        <v>179</v>
      </c>
      <c r="D106" s="7" t="s">
        <v>172</v>
      </c>
      <c r="E106" s="7" t="s">
        <v>0</v>
      </c>
      <c r="F106" s="28">
        <v>0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s="2" customFormat="1" ht="40.5" customHeight="1">
      <c r="A107" s="9" t="s">
        <v>408</v>
      </c>
      <c r="B107" s="7" t="s">
        <v>331</v>
      </c>
      <c r="C107" s="7" t="s">
        <v>179</v>
      </c>
      <c r="D107" s="7" t="s">
        <v>172</v>
      </c>
      <c r="E107" s="7" t="s">
        <v>0</v>
      </c>
      <c r="F107" s="28">
        <v>0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s="2" customFormat="1" ht="18" customHeight="1">
      <c r="A108" s="9" t="s">
        <v>334</v>
      </c>
      <c r="B108" s="7" t="s">
        <v>333</v>
      </c>
      <c r="C108" s="7"/>
      <c r="D108" s="7"/>
      <c r="E108" s="7"/>
      <c r="F108" s="28">
        <f>F109</f>
        <v>0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s="3" customFormat="1" ht="38.25">
      <c r="A109" s="9" t="s">
        <v>409</v>
      </c>
      <c r="B109" s="7" t="s">
        <v>332</v>
      </c>
      <c r="C109" s="7" t="s">
        <v>179</v>
      </c>
      <c r="D109" s="7" t="s">
        <v>172</v>
      </c>
      <c r="E109" s="7" t="s">
        <v>0</v>
      </c>
      <c r="F109" s="28">
        <v>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s="29" customFormat="1" ht="26.25" customHeight="1">
      <c r="A110" s="36" t="s">
        <v>210</v>
      </c>
      <c r="B110" s="24" t="s">
        <v>89</v>
      </c>
      <c r="C110" s="24"/>
      <c r="D110" s="24"/>
      <c r="E110" s="24"/>
      <c r="F110" s="6">
        <f>F111+F114+F118+F122</f>
        <v>48107995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s="2" customFormat="1" ht="19.5" customHeight="1">
      <c r="A111" s="22" t="s">
        <v>39</v>
      </c>
      <c r="B111" s="7" t="s">
        <v>40</v>
      </c>
      <c r="C111" s="7"/>
      <c r="D111" s="7"/>
      <c r="E111" s="7"/>
      <c r="F111" s="5">
        <f>F112+F113</f>
        <v>3132180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s="2" customFormat="1" ht="41.25" customHeight="1">
      <c r="A112" s="27" t="s">
        <v>430</v>
      </c>
      <c r="B112" s="7" t="s">
        <v>280</v>
      </c>
      <c r="C112" s="7" t="s">
        <v>177</v>
      </c>
      <c r="D112" s="7" t="s">
        <v>173</v>
      </c>
      <c r="E112" s="7" t="s">
        <v>190</v>
      </c>
      <c r="F112" s="5">
        <v>3040000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s="2" customFormat="1" ht="41.25" customHeight="1">
      <c r="A113" s="27" t="s">
        <v>431</v>
      </c>
      <c r="B113" s="7" t="s">
        <v>266</v>
      </c>
      <c r="C113" s="7" t="s">
        <v>177</v>
      </c>
      <c r="D113" s="7" t="s">
        <v>173</v>
      </c>
      <c r="E113" s="7" t="s">
        <v>190</v>
      </c>
      <c r="F113" s="5">
        <v>92180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s="2" customFormat="1" ht="15.75" customHeight="1">
      <c r="A114" s="9" t="s">
        <v>185</v>
      </c>
      <c r="B114" s="7" t="s">
        <v>23</v>
      </c>
      <c r="C114" s="7"/>
      <c r="D114" s="7"/>
      <c r="E114" s="7"/>
      <c r="F114" s="5">
        <f>F115+F116+F117</f>
        <v>44971975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s="2" customFormat="1" ht="42" customHeight="1">
      <c r="A115" s="9" t="s">
        <v>424</v>
      </c>
      <c r="B115" s="7" t="s">
        <v>267</v>
      </c>
      <c r="C115" s="7" t="s">
        <v>179</v>
      </c>
      <c r="D115" s="7" t="s">
        <v>170</v>
      </c>
      <c r="E115" s="7" t="s">
        <v>0</v>
      </c>
      <c r="F115" s="5">
        <v>27400000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s="2" customFormat="1" ht="39" customHeight="1">
      <c r="A116" s="9" t="s">
        <v>425</v>
      </c>
      <c r="B116" s="7" t="s">
        <v>24</v>
      </c>
      <c r="C116" s="7" t="s">
        <v>179</v>
      </c>
      <c r="D116" s="7" t="s">
        <v>170</v>
      </c>
      <c r="E116" s="7" t="s">
        <v>0</v>
      </c>
      <c r="F116" s="5">
        <v>16571225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s="2" customFormat="1" ht="53.25" customHeight="1">
      <c r="A117" s="9" t="s">
        <v>404</v>
      </c>
      <c r="B117" s="7" t="s">
        <v>239</v>
      </c>
      <c r="C117" s="7" t="s">
        <v>179</v>
      </c>
      <c r="D117" s="7" t="s">
        <v>170</v>
      </c>
      <c r="E117" s="7" t="s">
        <v>0</v>
      </c>
      <c r="F117" s="5">
        <v>1000750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s="2" customFormat="1" ht="18.75" customHeight="1">
      <c r="A118" s="9" t="s">
        <v>84</v>
      </c>
      <c r="B118" s="7" t="s">
        <v>313</v>
      </c>
      <c r="C118" s="7"/>
      <c r="D118" s="7"/>
      <c r="E118" s="7"/>
      <c r="F118" s="5">
        <f>F119+F120+F121</f>
        <v>0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s="2" customFormat="1" ht="51.75" customHeight="1">
      <c r="A119" s="9" t="s">
        <v>426</v>
      </c>
      <c r="B119" s="7" t="s">
        <v>328</v>
      </c>
      <c r="C119" s="7" t="s">
        <v>179</v>
      </c>
      <c r="D119" s="7" t="s">
        <v>170</v>
      </c>
      <c r="E119" s="7" t="s">
        <v>0</v>
      </c>
      <c r="F119" s="5">
        <v>0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s="2" customFormat="1" ht="28.5" customHeight="1">
      <c r="A120" s="9" t="s">
        <v>427</v>
      </c>
      <c r="B120" s="7" t="s">
        <v>329</v>
      </c>
      <c r="C120" s="7" t="s">
        <v>179</v>
      </c>
      <c r="D120" s="7" t="s">
        <v>170</v>
      </c>
      <c r="E120" s="7" t="s">
        <v>0</v>
      </c>
      <c r="F120" s="5">
        <v>0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s="2" customFormat="1" ht="28.5" customHeight="1">
      <c r="A121" s="9" t="s">
        <v>566</v>
      </c>
      <c r="B121" s="7" t="s">
        <v>565</v>
      </c>
      <c r="C121" s="7" t="s">
        <v>179</v>
      </c>
      <c r="D121" s="7" t="s">
        <v>170</v>
      </c>
      <c r="E121" s="7" t="s">
        <v>0</v>
      </c>
      <c r="F121" s="5">
        <v>0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s="2" customFormat="1" ht="26.25" customHeight="1">
      <c r="A122" s="11" t="s">
        <v>268</v>
      </c>
      <c r="B122" s="7" t="s">
        <v>269</v>
      </c>
      <c r="C122" s="7"/>
      <c r="D122" s="7"/>
      <c r="E122" s="7"/>
      <c r="F122" s="5">
        <f>SUM(F123:F125)</f>
        <v>3840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s="2" customFormat="1" ht="51">
      <c r="A123" s="9" t="s">
        <v>428</v>
      </c>
      <c r="B123" s="7" t="s">
        <v>270</v>
      </c>
      <c r="C123" s="7" t="s">
        <v>179</v>
      </c>
      <c r="D123" s="7" t="s">
        <v>170</v>
      </c>
      <c r="E123" s="7" t="s">
        <v>0</v>
      </c>
      <c r="F123" s="5">
        <v>0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s="2" customFormat="1" ht="29.25" customHeight="1">
      <c r="A124" s="9" t="s">
        <v>553</v>
      </c>
      <c r="B124" s="7" t="s">
        <v>552</v>
      </c>
      <c r="C124" s="7" t="s">
        <v>179</v>
      </c>
      <c r="D124" s="7" t="s">
        <v>170</v>
      </c>
      <c r="E124" s="7" t="s">
        <v>0</v>
      </c>
      <c r="F124" s="5">
        <v>3840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s="2" customFormat="1" ht="27" customHeight="1">
      <c r="A125" s="9" t="s">
        <v>429</v>
      </c>
      <c r="B125" s="7" t="s">
        <v>330</v>
      </c>
      <c r="C125" s="7" t="s">
        <v>179</v>
      </c>
      <c r="D125" s="7" t="s">
        <v>170</v>
      </c>
      <c r="E125" s="7" t="s">
        <v>0</v>
      </c>
      <c r="F125" s="5">
        <v>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s="30" customFormat="1" ht="15" customHeight="1">
      <c r="A126" s="36" t="s">
        <v>205</v>
      </c>
      <c r="B126" s="24" t="s">
        <v>77</v>
      </c>
      <c r="C126" s="24"/>
      <c r="D126" s="24"/>
      <c r="E126" s="24"/>
      <c r="F126" s="6">
        <f>F127</f>
        <v>3500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s="2" customFormat="1" ht="23.25" customHeight="1">
      <c r="A127" s="21" t="s">
        <v>306</v>
      </c>
      <c r="B127" s="7" t="s">
        <v>256</v>
      </c>
      <c r="C127" s="7"/>
      <c r="D127" s="7"/>
      <c r="E127" s="7"/>
      <c r="F127" s="5">
        <f>F128+F129</f>
        <v>3500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s="2" customFormat="1" ht="17.25" customHeight="1">
      <c r="A128" s="12" t="s">
        <v>368</v>
      </c>
      <c r="B128" s="7" t="s">
        <v>257</v>
      </c>
      <c r="C128" s="7" t="s">
        <v>179</v>
      </c>
      <c r="D128" s="7" t="s">
        <v>179</v>
      </c>
      <c r="E128" s="7" t="s">
        <v>187</v>
      </c>
      <c r="F128" s="5">
        <v>3500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s="2" customFormat="1" ht="25.5">
      <c r="A129" s="9" t="s">
        <v>369</v>
      </c>
      <c r="B129" s="7" t="s">
        <v>257</v>
      </c>
      <c r="C129" s="7" t="s">
        <v>179</v>
      </c>
      <c r="D129" s="7" t="s">
        <v>179</v>
      </c>
      <c r="E129" s="7" t="s">
        <v>0</v>
      </c>
      <c r="F129" s="5">
        <v>0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s="31" customFormat="1" ht="25.5">
      <c r="A130" s="36" t="s">
        <v>218</v>
      </c>
      <c r="B130" s="24" t="s">
        <v>80</v>
      </c>
      <c r="C130" s="24"/>
      <c r="D130" s="24"/>
      <c r="E130" s="24"/>
      <c r="F130" s="6">
        <f>F132</f>
        <v>1927895.73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s="2" customFormat="1" ht="13.5">
      <c r="A131" s="21" t="s">
        <v>185</v>
      </c>
      <c r="B131" s="7" t="s">
        <v>81</v>
      </c>
      <c r="C131" s="7"/>
      <c r="D131" s="7"/>
      <c r="E131" s="7"/>
      <c r="F131" s="5">
        <f>F132</f>
        <v>1927895.73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s="2" customFormat="1" ht="24" customHeight="1">
      <c r="A132" s="9" t="s">
        <v>356</v>
      </c>
      <c r="B132" s="7" t="s">
        <v>82</v>
      </c>
      <c r="C132" s="7" t="s">
        <v>170</v>
      </c>
      <c r="D132" s="7" t="s">
        <v>182</v>
      </c>
      <c r="E132" s="7" t="s">
        <v>0</v>
      </c>
      <c r="F132" s="5">
        <v>1927895.73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s="32" customFormat="1" ht="25.5">
      <c r="A133" s="23" t="s">
        <v>229</v>
      </c>
      <c r="B133" s="24" t="s">
        <v>118</v>
      </c>
      <c r="C133" s="24"/>
      <c r="D133" s="24"/>
      <c r="E133" s="24"/>
      <c r="F133" s="6">
        <f>F134+F136</f>
        <v>1459069.51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s="2" customFormat="1" ht="13.5">
      <c r="A134" s="12" t="s">
        <v>188</v>
      </c>
      <c r="B134" s="7" t="s">
        <v>119</v>
      </c>
      <c r="C134" s="7"/>
      <c r="D134" s="7"/>
      <c r="E134" s="7"/>
      <c r="F134" s="5">
        <f>F135</f>
        <v>29455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s="2" customFormat="1" ht="13.5">
      <c r="A135" s="12" t="s">
        <v>359</v>
      </c>
      <c r="B135" s="7" t="s">
        <v>120</v>
      </c>
      <c r="C135" s="7" t="s">
        <v>171</v>
      </c>
      <c r="D135" s="7" t="s">
        <v>175</v>
      </c>
      <c r="E135" s="7" t="s">
        <v>189</v>
      </c>
      <c r="F135" s="5">
        <v>29455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s="2" customFormat="1" ht="13.5">
      <c r="A136" s="21" t="s">
        <v>184</v>
      </c>
      <c r="B136" s="7" t="s">
        <v>121</v>
      </c>
      <c r="C136" s="7"/>
      <c r="D136" s="7"/>
      <c r="E136" s="7"/>
      <c r="F136" s="5">
        <f>F137+F138+F139</f>
        <v>1429614.51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s="3" customFormat="1" ht="38.25">
      <c r="A137" s="12" t="s">
        <v>360</v>
      </c>
      <c r="B137" s="7" t="s">
        <v>122</v>
      </c>
      <c r="C137" s="7" t="s">
        <v>171</v>
      </c>
      <c r="D137" s="7" t="s">
        <v>175</v>
      </c>
      <c r="E137" s="7" t="s">
        <v>186</v>
      </c>
      <c r="F137" s="5">
        <v>1291751.54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:38" s="2" customFormat="1" ht="25.5">
      <c r="A138" s="12" t="s">
        <v>361</v>
      </c>
      <c r="B138" s="7" t="s">
        <v>122</v>
      </c>
      <c r="C138" s="7" t="s">
        <v>171</v>
      </c>
      <c r="D138" s="7" t="s">
        <v>175</v>
      </c>
      <c r="E138" s="7" t="s">
        <v>187</v>
      </c>
      <c r="F138" s="5">
        <v>137862.97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s="2" customFormat="1" ht="13.5">
      <c r="A139" s="12" t="s">
        <v>359</v>
      </c>
      <c r="B139" s="7" t="s">
        <v>122</v>
      </c>
      <c r="C139" s="7" t="s">
        <v>171</v>
      </c>
      <c r="D139" s="7" t="s">
        <v>175</v>
      </c>
      <c r="E139" s="7" t="s">
        <v>189</v>
      </c>
      <c r="F139" s="5">
        <v>0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s="31" customFormat="1" ht="13.5">
      <c r="A140" s="37" t="s">
        <v>231</v>
      </c>
      <c r="B140" s="24" t="s">
        <v>160</v>
      </c>
      <c r="C140" s="24"/>
      <c r="D140" s="24"/>
      <c r="E140" s="24"/>
      <c r="F140" s="6">
        <f>F141+F144+F146+F156+F159</f>
        <v>18892332.619999997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s="2" customFormat="1" ht="13.5">
      <c r="A141" s="12" t="s">
        <v>4</v>
      </c>
      <c r="B141" s="7" t="s">
        <v>56</v>
      </c>
      <c r="C141" s="7"/>
      <c r="D141" s="7"/>
      <c r="E141" s="7"/>
      <c r="F141" s="5">
        <f>F142+F143</f>
        <v>330000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s="2" customFormat="1" ht="38.25">
      <c r="A142" s="25" t="s">
        <v>516</v>
      </c>
      <c r="B142" s="7" t="s">
        <v>302</v>
      </c>
      <c r="C142" s="7" t="s">
        <v>177</v>
      </c>
      <c r="D142" s="7" t="s">
        <v>174</v>
      </c>
      <c r="E142" s="7" t="s">
        <v>186</v>
      </c>
      <c r="F142" s="5">
        <v>321019.9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s="2" customFormat="1" ht="25.5">
      <c r="A143" s="12" t="s">
        <v>517</v>
      </c>
      <c r="B143" s="7" t="s">
        <v>302</v>
      </c>
      <c r="C143" s="7" t="s">
        <v>177</v>
      </c>
      <c r="D143" s="7" t="s">
        <v>174</v>
      </c>
      <c r="E143" s="7" t="s">
        <v>187</v>
      </c>
      <c r="F143" s="5">
        <v>8980.1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s="2" customFormat="1" ht="13.5">
      <c r="A144" s="21" t="s">
        <v>143</v>
      </c>
      <c r="B144" s="7" t="s">
        <v>117</v>
      </c>
      <c r="C144" s="7"/>
      <c r="D144" s="7"/>
      <c r="E144" s="7"/>
      <c r="F144" s="5">
        <f>F145</f>
        <v>0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s="2" customFormat="1" ht="83.25" customHeight="1">
      <c r="A145" s="27" t="s">
        <v>527</v>
      </c>
      <c r="B145" s="7" t="s">
        <v>305</v>
      </c>
      <c r="C145" s="7" t="s">
        <v>177</v>
      </c>
      <c r="D145" s="7" t="s">
        <v>173</v>
      </c>
      <c r="E145" s="7" t="s">
        <v>1</v>
      </c>
      <c r="F145" s="5">
        <v>0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s="2" customFormat="1" ht="13.5">
      <c r="A146" s="12" t="s">
        <v>159</v>
      </c>
      <c r="B146" s="7" t="s">
        <v>161</v>
      </c>
      <c r="C146" s="7"/>
      <c r="D146" s="7"/>
      <c r="E146" s="7"/>
      <c r="F146" s="5">
        <f>F147+F148+F149+F150+F151+F152+F153+F154+F155</f>
        <v>12480562.62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6" s="8" customFormat="1" ht="61.5" customHeight="1">
      <c r="A147" s="25" t="s">
        <v>499</v>
      </c>
      <c r="B147" s="7" t="s">
        <v>295</v>
      </c>
      <c r="C147" s="7" t="s">
        <v>177</v>
      </c>
      <c r="D147" s="7" t="s">
        <v>173</v>
      </c>
      <c r="E147" s="7" t="s">
        <v>187</v>
      </c>
      <c r="F147" s="5">
        <v>64915.17</v>
      </c>
    </row>
    <row r="148" spans="1:6" s="8" customFormat="1" ht="51">
      <c r="A148" s="27" t="s">
        <v>500</v>
      </c>
      <c r="B148" s="7" t="s">
        <v>295</v>
      </c>
      <c r="C148" s="7" t="s">
        <v>177</v>
      </c>
      <c r="D148" s="7" t="s">
        <v>173</v>
      </c>
      <c r="E148" s="7" t="s">
        <v>190</v>
      </c>
      <c r="F148" s="5">
        <v>4506828.64</v>
      </c>
    </row>
    <row r="149" spans="1:38" s="2" customFormat="1" ht="25.5">
      <c r="A149" s="12" t="s">
        <v>506</v>
      </c>
      <c r="B149" s="7" t="s">
        <v>296</v>
      </c>
      <c r="C149" s="7" t="s">
        <v>177</v>
      </c>
      <c r="D149" s="7" t="s">
        <v>173</v>
      </c>
      <c r="E149" s="7" t="s">
        <v>187</v>
      </c>
      <c r="F149" s="5">
        <v>35463.6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s="2" customFormat="1" ht="30" customHeight="1">
      <c r="A150" s="21" t="s">
        <v>507</v>
      </c>
      <c r="B150" s="7" t="s">
        <v>296</v>
      </c>
      <c r="C150" s="7" t="s">
        <v>177</v>
      </c>
      <c r="D150" s="7" t="s">
        <v>173</v>
      </c>
      <c r="E150" s="7" t="s">
        <v>190</v>
      </c>
      <c r="F150" s="5">
        <v>2362704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s="2" customFormat="1" ht="38.25">
      <c r="A151" s="25" t="s">
        <v>508</v>
      </c>
      <c r="B151" s="7" t="s">
        <v>297</v>
      </c>
      <c r="C151" s="7" t="s">
        <v>177</v>
      </c>
      <c r="D151" s="7" t="s">
        <v>173</v>
      </c>
      <c r="E151" s="7" t="s">
        <v>187</v>
      </c>
      <c r="F151" s="5">
        <v>13712.6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s="2" customFormat="1" ht="38.25">
      <c r="A152" s="27" t="s">
        <v>509</v>
      </c>
      <c r="B152" s="7" t="s">
        <v>297</v>
      </c>
      <c r="C152" s="7" t="s">
        <v>177</v>
      </c>
      <c r="D152" s="7" t="s">
        <v>173</v>
      </c>
      <c r="E152" s="7" t="s">
        <v>190</v>
      </c>
      <c r="F152" s="5">
        <v>914172.37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s="2" customFormat="1" ht="73.5" customHeight="1">
      <c r="A153" s="27" t="s">
        <v>510</v>
      </c>
      <c r="B153" s="7" t="s">
        <v>235</v>
      </c>
      <c r="C153" s="7" t="s">
        <v>177</v>
      </c>
      <c r="D153" s="7" t="s">
        <v>173</v>
      </c>
      <c r="E153" s="7" t="s">
        <v>190</v>
      </c>
      <c r="F153" s="5">
        <v>4576766.24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s="2" customFormat="1" ht="25.5">
      <c r="A154" s="12" t="s">
        <v>518</v>
      </c>
      <c r="B154" s="7" t="s">
        <v>162</v>
      </c>
      <c r="C154" s="7" t="s">
        <v>177</v>
      </c>
      <c r="D154" s="7" t="s">
        <v>174</v>
      </c>
      <c r="E154" s="7" t="s">
        <v>187</v>
      </c>
      <c r="F154" s="5">
        <v>0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s="2" customFormat="1" ht="25.5">
      <c r="A155" s="21" t="s">
        <v>519</v>
      </c>
      <c r="B155" s="7" t="s">
        <v>162</v>
      </c>
      <c r="C155" s="7" t="s">
        <v>177</v>
      </c>
      <c r="D155" s="7" t="s">
        <v>174</v>
      </c>
      <c r="E155" s="7" t="s">
        <v>190</v>
      </c>
      <c r="F155" s="5">
        <v>6000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s="2" customFormat="1" ht="13.5">
      <c r="A156" s="22" t="s">
        <v>300</v>
      </c>
      <c r="B156" s="7" t="s">
        <v>298</v>
      </c>
      <c r="C156" s="7"/>
      <c r="D156" s="7"/>
      <c r="E156" s="7"/>
      <c r="F156" s="5">
        <f>F157+F158</f>
        <v>381770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s="2" customFormat="1" ht="38.25">
      <c r="A157" s="12" t="s">
        <v>511</v>
      </c>
      <c r="B157" s="7" t="s">
        <v>299</v>
      </c>
      <c r="C157" s="7" t="s">
        <v>177</v>
      </c>
      <c r="D157" s="7" t="s">
        <v>173</v>
      </c>
      <c r="E157" s="7" t="s">
        <v>187</v>
      </c>
      <c r="F157" s="5">
        <v>5641.92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s="2" customFormat="1" ht="38.25">
      <c r="A158" s="21" t="s">
        <v>512</v>
      </c>
      <c r="B158" s="7" t="s">
        <v>299</v>
      </c>
      <c r="C158" s="7" t="s">
        <v>177</v>
      </c>
      <c r="D158" s="7" t="s">
        <v>173</v>
      </c>
      <c r="E158" s="7" t="s">
        <v>190</v>
      </c>
      <c r="F158" s="5">
        <v>376128.08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s="2" customFormat="1" ht="13.5">
      <c r="A159" s="7" t="s">
        <v>184</v>
      </c>
      <c r="B159" s="7" t="s">
        <v>78</v>
      </c>
      <c r="C159" s="7"/>
      <c r="D159" s="7"/>
      <c r="E159" s="7"/>
      <c r="F159" s="5">
        <f>F160+F161+F162</f>
        <v>5700000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s="2" customFormat="1" ht="51">
      <c r="A160" s="25" t="s">
        <v>513</v>
      </c>
      <c r="B160" s="7" t="s">
        <v>301</v>
      </c>
      <c r="C160" s="7" t="s">
        <v>177</v>
      </c>
      <c r="D160" s="7" t="s">
        <v>173</v>
      </c>
      <c r="E160" s="7" t="s">
        <v>186</v>
      </c>
      <c r="F160" s="5">
        <v>4807096.45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s="2" customFormat="1" ht="37.5" customHeight="1">
      <c r="A161" s="12" t="s">
        <v>514</v>
      </c>
      <c r="B161" s="7" t="s">
        <v>301</v>
      </c>
      <c r="C161" s="7" t="s">
        <v>177</v>
      </c>
      <c r="D161" s="7" t="s">
        <v>173</v>
      </c>
      <c r="E161" s="7" t="s">
        <v>187</v>
      </c>
      <c r="F161" s="5">
        <v>828353.55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s="2" customFormat="1" ht="38.25">
      <c r="A162" s="12" t="s">
        <v>515</v>
      </c>
      <c r="B162" s="7" t="s">
        <v>301</v>
      </c>
      <c r="C162" s="7" t="s">
        <v>177</v>
      </c>
      <c r="D162" s="7" t="s">
        <v>173</v>
      </c>
      <c r="E162" s="7" t="s">
        <v>189</v>
      </c>
      <c r="F162" s="5">
        <v>64550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s="31" customFormat="1" ht="25.5">
      <c r="A163" s="23" t="s">
        <v>197</v>
      </c>
      <c r="B163" s="24" t="s">
        <v>164</v>
      </c>
      <c r="C163" s="24"/>
      <c r="D163" s="24"/>
      <c r="E163" s="24"/>
      <c r="F163" s="6">
        <f>F164+F173+F175+F177+F213+F215</f>
        <v>44583822.38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s="2" customFormat="1" ht="13.5">
      <c r="A164" s="12" t="s">
        <v>4</v>
      </c>
      <c r="B164" s="7" t="s">
        <v>57</v>
      </c>
      <c r="C164" s="7"/>
      <c r="D164" s="7"/>
      <c r="E164" s="7"/>
      <c r="F164" s="5">
        <f>F165+F166+F167+F168+F169+F170+F171+F172</f>
        <v>3327032.82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s="2" customFormat="1" ht="30.75" customHeight="1">
      <c r="A165" s="12" t="s">
        <v>492</v>
      </c>
      <c r="B165" s="7" t="s">
        <v>318</v>
      </c>
      <c r="C165" s="7" t="s">
        <v>177</v>
      </c>
      <c r="D165" s="7" t="s">
        <v>174</v>
      </c>
      <c r="E165" s="7" t="s">
        <v>187</v>
      </c>
      <c r="F165" s="5">
        <v>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s="2" customFormat="1" ht="51">
      <c r="A166" s="25" t="s">
        <v>342</v>
      </c>
      <c r="B166" s="7" t="s">
        <v>60</v>
      </c>
      <c r="C166" s="7" t="s">
        <v>177</v>
      </c>
      <c r="D166" s="7" t="s">
        <v>174</v>
      </c>
      <c r="E166" s="7" t="s">
        <v>186</v>
      </c>
      <c r="F166" s="5">
        <v>440428.61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s="2" customFormat="1" ht="48.75" customHeight="1">
      <c r="A167" s="25" t="s">
        <v>493</v>
      </c>
      <c r="B167" s="7" t="s">
        <v>303</v>
      </c>
      <c r="C167" s="7" t="s">
        <v>177</v>
      </c>
      <c r="D167" s="7" t="s">
        <v>174</v>
      </c>
      <c r="E167" s="7" t="s">
        <v>186</v>
      </c>
      <c r="F167" s="5">
        <v>1892505.95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s="2" customFormat="1" ht="25.5">
      <c r="A168" s="12" t="s">
        <v>494</v>
      </c>
      <c r="B168" s="7" t="s">
        <v>303</v>
      </c>
      <c r="C168" s="7" t="s">
        <v>177</v>
      </c>
      <c r="D168" s="7" t="s">
        <v>174</v>
      </c>
      <c r="E168" s="7" t="s">
        <v>187</v>
      </c>
      <c r="F168" s="5">
        <v>257494.05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s="2" customFormat="1" ht="25.5">
      <c r="A169" s="12" t="s">
        <v>495</v>
      </c>
      <c r="B169" s="7" t="s">
        <v>303</v>
      </c>
      <c r="C169" s="7" t="s">
        <v>177</v>
      </c>
      <c r="D169" s="7" t="s">
        <v>174</v>
      </c>
      <c r="E169" s="7" t="s">
        <v>189</v>
      </c>
      <c r="F169" s="5">
        <v>0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s="2" customFormat="1" ht="38.25">
      <c r="A170" s="25" t="s">
        <v>496</v>
      </c>
      <c r="B170" s="7" t="s">
        <v>304</v>
      </c>
      <c r="C170" s="7" t="s">
        <v>177</v>
      </c>
      <c r="D170" s="7" t="s">
        <v>174</v>
      </c>
      <c r="E170" s="7" t="s">
        <v>186</v>
      </c>
      <c r="F170" s="5">
        <v>361734.65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s="2" customFormat="1" ht="25.5">
      <c r="A171" s="12" t="s">
        <v>475</v>
      </c>
      <c r="B171" s="7" t="s">
        <v>304</v>
      </c>
      <c r="C171" s="7" t="s">
        <v>177</v>
      </c>
      <c r="D171" s="7" t="s">
        <v>174</v>
      </c>
      <c r="E171" s="7" t="s">
        <v>187</v>
      </c>
      <c r="F171" s="5">
        <v>43265.35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s="2" customFormat="1" ht="63.75">
      <c r="A172" s="25" t="s">
        <v>497</v>
      </c>
      <c r="B172" s="7" t="s">
        <v>198</v>
      </c>
      <c r="C172" s="7" t="s">
        <v>177</v>
      </c>
      <c r="D172" s="7" t="s">
        <v>174</v>
      </c>
      <c r="E172" s="7" t="s">
        <v>186</v>
      </c>
      <c r="F172" s="5">
        <v>331604.21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s="2" customFormat="1" ht="13.5">
      <c r="A173" s="9" t="s">
        <v>93</v>
      </c>
      <c r="B173" s="7" t="s">
        <v>68</v>
      </c>
      <c r="C173" s="7"/>
      <c r="D173" s="7"/>
      <c r="E173" s="7"/>
      <c r="F173" s="5">
        <f>F174</f>
        <v>33261.17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s="2" customFormat="1" ht="25.5">
      <c r="A174" s="12" t="s">
        <v>498</v>
      </c>
      <c r="B174" s="7" t="s">
        <v>67</v>
      </c>
      <c r="C174" s="7" t="s">
        <v>177</v>
      </c>
      <c r="D174" s="7" t="s">
        <v>174</v>
      </c>
      <c r="E174" s="7" t="s">
        <v>187</v>
      </c>
      <c r="F174" s="5">
        <v>33261.17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s="2" customFormat="1" ht="13.5">
      <c r="A175" s="9" t="s">
        <v>185</v>
      </c>
      <c r="B175" s="7" t="s">
        <v>79</v>
      </c>
      <c r="C175" s="7"/>
      <c r="D175" s="7"/>
      <c r="E175" s="7"/>
      <c r="F175" s="5">
        <f>F176</f>
        <v>3900000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s="2" customFormat="1" ht="25.5" customHeight="1">
      <c r="A176" s="9" t="s">
        <v>462</v>
      </c>
      <c r="B176" s="7" t="s">
        <v>284</v>
      </c>
      <c r="C176" s="7" t="s">
        <v>177</v>
      </c>
      <c r="D176" s="7" t="s">
        <v>172</v>
      </c>
      <c r="E176" s="7" t="s">
        <v>0</v>
      </c>
      <c r="F176" s="5">
        <v>3900000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s="2" customFormat="1" ht="13.5">
      <c r="A177" s="12" t="s">
        <v>159</v>
      </c>
      <c r="B177" s="7" t="s">
        <v>61</v>
      </c>
      <c r="C177" s="7" t="s">
        <v>177</v>
      </c>
      <c r="D177" s="7" t="s">
        <v>171</v>
      </c>
      <c r="E177" s="7"/>
      <c r="F177" s="5">
        <f>F178+F179+F180+F181+F182+F183+F184+F185+F186+F187+F188+F189+F190+F191+F192+F193+F194+F195+F196+F197+F200+F201+F202+F203+F204+F205+F206+F207+F208+F209+F210+F212+F211+F198+F199</f>
        <v>35667190.18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s="2" customFormat="1" ht="36.75" customHeight="1">
      <c r="A178" s="12" t="s">
        <v>463</v>
      </c>
      <c r="B178" s="7" t="s">
        <v>285</v>
      </c>
      <c r="C178" s="7" t="s">
        <v>177</v>
      </c>
      <c r="D178" s="7" t="s">
        <v>171</v>
      </c>
      <c r="E178" s="7" t="s">
        <v>187</v>
      </c>
      <c r="F178" s="5">
        <v>155285.88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s="2" customFormat="1" ht="25.5">
      <c r="A179" s="21" t="s">
        <v>464</v>
      </c>
      <c r="B179" s="7" t="s">
        <v>285</v>
      </c>
      <c r="C179" s="7" t="s">
        <v>177</v>
      </c>
      <c r="D179" s="7" t="s">
        <v>171</v>
      </c>
      <c r="E179" s="7" t="s">
        <v>190</v>
      </c>
      <c r="F179" s="5">
        <v>10280533.52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s="2" customFormat="1" ht="38.25">
      <c r="A180" s="12" t="s">
        <v>465</v>
      </c>
      <c r="B180" s="7" t="s">
        <v>286</v>
      </c>
      <c r="C180" s="7" t="s">
        <v>177</v>
      </c>
      <c r="D180" s="7" t="s">
        <v>171</v>
      </c>
      <c r="E180" s="7" t="s">
        <v>187</v>
      </c>
      <c r="F180" s="5">
        <v>6883.2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s="2" customFormat="1" ht="38.25">
      <c r="A181" s="21" t="s">
        <v>466</v>
      </c>
      <c r="B181" s="7" t="s">
        <v>286</v>
      </c>
      <c r="C181" s="7" t="s">
        <v>177</v>
      </c>
      <c r="D181" s="7" t="s">
        <v>171</v>
      </c>
      <c r="E181" s="7" t="s">
        <v>190</v>
      </c>
      <c r="F181" s="5">
        <v>445570.05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s="2" customFormat="1" ht="25.5">
      <c r="A182" s="12" t="s">
        <v>467</v>
      </c>
      <c r="B182" s="7" t="s">
        <v>287</v>
      </c>
      <c r="C182" s="7" t="s">
        <v>177</v>
      </c>
      <c r="D182" s="7" t="s">
        <v>171</v>
      </c>
      <c r="E182" s="7" t="s">
        <v>187</v>
      </c>
      <c r="F182" s="5">
        <v>110841.1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s="2" customFormat="1" ht="25.5">
      <c r="A183" s="21" t="s">
        <v>468</v>
      </c>
      <c r="B183" s="7" t="s">
        <v>287</v>
      </c>
      <c r="C183" s="7" t="s">
        <v>177</v>
      </c>
      <c r="D183" s="7" t="s">
        <v>171</v>
      </c>
      <c r="E183" s="7" t="s">
        <v>190</v>
      </c>
      <c r="F183" s="5">
        <v>7310638.88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s="2" customFormat="1" ht="37.5" customHeight="1">
      <c r="A184" s="25" t="s">
        <v>469</v>
      </c>
      <c r="B184" s="7" t="s">
        <v>288</v>
      </c>
      <c r="C184" s="7" t="s">
        <v>177</v>
      </c>
      <c r="D184" s="7" t="s">
        <v>171</v>
      </c>
      <c r="E184" s="7" t="s">
        <v>187</v>
      </c>
      <c r="F184" s="5">
        <v>594.38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s="2" customFormat="1" ht="40.5" customHeight="1">
      <c r="A185" s="21" t="s">
        <v>470</v>
      </c>
      <c r="B185" s="7" t="s">
        <v>288</v>
      </c>
      <c r="C185" s="7" t="s">
        <v>177</v>
      </c>
      <c r="D185" s="7" t="s">
        <v>171</v>
      </c>
      <c r="E185" s="7" t="s">
        <v>190</v>
      </c>
      <c r="F185" s="5">
        <v>36974.6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s="2" customFormat="1" ht="38.25">
      <c r="A186" s="12" t="s">
        <v>471</v>
      </c>
      <c r="B186" s="7" t="s">
        <v>289</v>
      </c>
      <c r="C186" s="7" t="s">
        <v>177</v>
      </c>
      <c r="D186" s="7" t="s">
        <v>171</v>
      </c>
      <c r="E186" s="7" t="s">
        <v>187</v>
      </c>
      <c r="F186" s="5">
        <v>65.52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s="2" customFormat="1" ht="38.25">
      <c r="A187" s="21" t="s">
        <v>472</v>
      </c>
      <c r="B187" s="7" t="s">
        <v>289</v>
      </c>
      <c r="C187" s="7" t="s">
        <v>177</v>
      </c>
      <c r="D187" s="7" t="s">
        <v>171</v>
      </c>
      <c r="E187" s="7" t="s">
        <v>190</v>
      </c>
      <c r="F187" s="5">
        <v>4200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s="2" customFormat="1" ht="51">
      <c r="A188" s="25" t="s">
        <v>473</v>
      </c>
      <c r="B188" s="7" t="s">
        <v>290</v>
      </c>
      <c r="C188" s="7" t="s">
        <v>177</v>
      </c>
      <c r="D188" s="7" t="s">
        <v>171</v>
      </c>
      <c r="E188" s="7" t="s">
        <v>187</v>
      </c>
      <c r="F188" s="5">
        <v>24405.34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s="2" customFormat="1" ht="38.25">
      <c r="A189" s="27" t="s">
        <v>474</v>
      </c>
      <c r="B189" s="7" t="s">
        <v>290</v>
      </c>
      <c r="C189" s="7" t="s">
        <v>177</v>
      </c>
      <c r="D189" s="7" t="s">
        <v>171</v>
      </c>
      <c r="E189" s="7" t="s">
        <v>190</v>
      </c>
      <c r="F189" s="5">
        <v>926275.67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s="2" customFormat="1" ht="25.5">
      <c r="A190" s="12" t="s">
        <v>475</v>
      </c>
      <c r="B190" s="7" t="s">
        <v>291</v>
      </c>
      <c r="C190" s="7" t="s">
        <v>177</v>
      </c>
      <c r="D190" s="7" t="s">
        <v>171</v>
      </c>
      <c r="E190" s="7" t="s">
        <v>187</v>
      </c>
      <c r="F190" s="5">
        <v>70670.87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s="2" customFormat="1" ht="25.5">
      <c r="A191" s="21" t="s">
        <v>476</v>
      </c>
      <c r="B191" s="7" t="s">
        <v>291</v>
      </c>
      <c r="C191" s="7" t="s">
        <v>177</v>
      </c>
      <c r="D191" s="7" t="s">
        <v>171</v>
      </c>
      <c r="E191" s="7" t="s">
        <v>190</v>
      </c>
      <c r="F191" s="5">
        <v>4736091.97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s="2" customFormat="1" ht="38.25">
      <c r="A192" s="25" t="s">
        <v>477</v>
      </c>
      <c r="B192" s="7" t="s">
        <v>292</v>
      </c>
      <c r="C192" s="7" t="s">
        <v>177</v>
      </c>
      <c r="D192" s="7" t="s">
        <v>171</v>
      </c>
      <c r="E192" s="7" t="s">
        <v>187</v>
      </c>
      <c r="F192" s="5">
        <v>2096.26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s="2" customFormat="1" ht="38.25">
      <c r="A193" s="27" t="s">
        <v>478</v>
      </c>
      <c r="B193" s="7" t="s">
        <v>292</v>
      </c>
      <c r="C193" s="7" t="s">
        <v>177</v>
      </c>
      <c r="D193" s="7" t="s">
        <v>171</v>
      </c>
      <c r="E193" s="7" t="s">
        <v>190</v>
      </c>
      <c r="F193" s="5">
        <v>97903.74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s="2" customFormat="1" ht="25.5">
      <c r="A194" s="12" t="s">
        <v>479</v>
      </c>
      <c r="B194" s="7" t="s">
        <v>293</v>
      </c>
      <c r="C194" s="7" t="s">
        <v>177</v>
      </c>
      <c r="D194" s="7" t="s">
        <v>171</v>
      </c>
      <c r="E194" s="7" t="s">
        <v>187</v>
      </c>
      <c r="F194" s="5">
        <v>0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s="2" customFormat="1" ht="25.5">
      <c r="A195" s="21" t="s">
        <v>480</v>
      </c>
      <c r="B195" s="7" t="s">
        <v>293</v>
      </c>
      <c r="C195" s="7" t="s">
        <v>177</v>
      </c>
      <c r="D195" s="7" t="s">
        <v>171</v>
      </c>
      <c r="E195" s="7" t="s">
        <v>190</v>
      </c>
      <c r="F195" s="5">
        <v>0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s="2" customFormat="1" ht="51">
      <c r="A196" s="25" t="s">
        <v>481</v>
      </c>
      <c r="B196" s="7" t="s">
        <v>294</v>
      </c>
      <c r="C196" s="7" t="s">
        <v>177</v>
      </c>
      <c r="D196" s="7" t="s">
        <v>171</v>
      </c>
      <c r="E196" s="7" t="s">
        <v>187</v>
      </c>
      <c r="F196" s="5">
        <v>5722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s="2" customFormat="1" ht="55.5" customHeight="1">
      <c r="A197" s="27" t="s">
        <v>482</v>
      </c>
      <c r="B197" s="7" t="s">
        <v>294</v>
      </c>
      <c r="C197" s="7" t="s">
        <v>177</v>
      </c>
      <c r="D197" s="7" t="s">
        <v>171</v>
      </c>
      <c r="E197" s="7" t="s">
        <v>190</v>
      </c>
      <c r="F197" s="5">
        <v>468500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s="2" customFormat="1" ht="55.5" customHeight="1">
      <c r="A198" s="27" t="s">
        <v>542</v>
      </c>
      <c r="B198" s="7" t="s">
        <v>541</v>
      </c>
      <c r="C198" s="7" t="s">
        <v>177</v>
      </c>
      <c r="D198" s="7" t="s">
        <v>171</v>
      </c>
      <c r="E198" s="7" t="s">
        <v>187</v>
      </c>
      <c r="F198" s="5">
        <v>33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s="2" customFormat="1" ht="55.5" customHeight="1">
      <c r="A199" s="27" t="s">
        <v>543</v>
      </c>
      <c r="B199" s="7" t="s">
        <v>541</v>
      </c>
      <c r="C199" s="7" t="s">
        <v>177</v>
      </c>
      <c r="D199" s="7" t="s">
        <v>171</v>
      </c>
      <c r="E199" s="7" t="s">
        <v>190</v>
      </c>
      <c r="F199" s="5">
        <v>2000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s="2" customFormat="1" ht="38.25">
      <c r="A200" s="12" t="s">
        <v>483</v>
      </c>
      <c r="B200" s="7" t="s">
        <v>69</v>
      </c>
      <c r="C200" s="7" t="s">
        <v>177</v>
      </c>
      <c r="D200" s="7" t="s">
        <v>171</v>
      </c>
      <c r="E200" s="7" t="s">
        <v>187</v>
      </c>
      <c r="F200" s="5">
        <v>3157.28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s="2" customFormat="1" ht="25.5">
      <c r="A201" s="21" t="s">
        <v>484</v>
      </c>
      <c r="B201" s="7" t="s">
        <v>69</v>
      </c>
      <c r="C201" s="7" t="s">
        <v>177</v>
      </c>
      <c r="D201" s="7" t="s">
        <v>171</v>
      </c>
      <c r="E201" s="7" t="s">
        <v>190</v>
      </c>
      <c r="F201" s="5">
        <v>150982.83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s="2" customFormat="1" ht="38.25">
      <c r="A202" s="12" t="s">
        <v>485</v>
      </c>
      <c r="B202" s="7" t="s">
        <v>70</v>
      </c>
      <c r="C202" s="7" t="s">
        <v>177</v>
      </c>
      <c r="D202" s="7" t="s">
        <v>171</v>
      </c>
      <c r="E202" s="7" t="s">
        <v>187</v>
      </c>
      <c r="F202" s="5">
        <v>54833.56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s="2" customFormat="1" ht="38.25">
      <c r="A203" s="21" t="s">
        <v>486</v>
      </c>
      <c r="B203" s="7" t="s">
        <v>70</v>
      </c>
      <c r="C203" s="7" t="s">
        <v>177</v>
      </c>
      <c r="D203" s="7" t="s">
        <v>171</v>
      </c>
      <c r="E203" s="7" t="s">
        <v>190</v>
      </c>
      <c r="F203" s="5">
        <v>3715017.42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s="2" customFormat="1" ht="25.5">
      <c r="A204" s="12" t="s">
        <v>487</v>
      </c>
      <c r="B204" s="7" t="s">
        <v>71</v>
      </c>
      <c r="C204" s="7" t="s">
        <v>177</v>
      </c>
      <c r="D204" s="7" t="s">
        <v>171</v>
      </c>
      <c r="E204" s="7" t="s">
        <v>187</v>
      </c>
      <c r="F204" s="5">
        <v>22220.43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s="2" customFormat="1" ht="25.5">
      <c r="A205" s="21" t="s">
        <v>488</v>
      </c>
      <c r="B205" s="7" t="s">
        <v>71</v>
      </c>
      <c r="C205" s="7" t="s">
        <v>177</v>
      </c>
      <c r="D205" s="7" t="s">
        <v>171</v>
      </c>
      <c r="E205" s="7" t="s">
        <v>190</v>
      </c>
      <c r="F205" s="5">
        <v>6523303.72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s="2" customFormat="1" ht="51">
      <c r="A206" s="25" t="s">
        <v>489</v>
      </c>
      <c r="B206" s="7" t="s">
        <v>194</v>
      </c>
      <c r="C206" s="7" t="s">
        <v>177</v>
      </c>
      <c r="D206" s="7" t="s">
        <v>171</v>
      </c>
      <c r="E206" s="7" t="s">
        <v>187</v>
      </c>
      <c r="F206" s="5">
        <v>59.09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s="2" customFormat="1" ht="51">
      <c r="A207" s="27" t="s">
        <v>490</v>
      </c>
      <c r="B207" s="7" t="s">
        <v>194</v>
      </c>
      <c r="C207" s="7" t="s">
        <v>177</v>
      </c>
      <c r="D207" s="7" t="s">
        <v>171</v>
      </c>
      <c r="E207" s="7" t="s">
        <v>190</v>
      </c>
      <c r="F207" s="5">
        <v>3939.57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s="2" customFormat="1" ht="16.5" customHeight="1">
      <c r="A208" s="21" t="s">
        <v>501</v>
      </c>
      <c r="B208" s="7" t="s">
        <v>62</v>
      </c>
      <c r="C208" s="7" t="s">
        <v>177</v>
      </c>
      <c r="D208" s="7" t="s">
        <v>174</v>
      </c>
      <c r="E208" s="7" t="s">
        <v>190</v>
      </c>
      <c r="F208" s="5">
        <v>315000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s="2" customFormat="1" ht="20.25" customHeight="1">
      <c r="A209" s="21" t="s">
        <v>502</v>
      </c>
      <c r="B209" s="7" t="s">
        <v>63</v>
      </c>
      <c r="C209" s="7" t="s">
        <v>177</v>
      </c>
      <c r="D209" s="7" t="s">
        <v>174</v>
      </c>
      <c r="E209" s="7" t="s">
        <v>190</v>
      </c>
      <c r="F209" s="5">
        <v>76650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s="2" customFormat="1" ht="15.75" customHeight="1">
      <c r="A210" s="12" t="s">
        <v>503</v>
      </c>
      <c r="B210" s="7" t="s">
        <v>64</v>
      </c>
      <c r="C210" s="7" t="s">
        <v>177</v>
      </c>
      <c r="D210" s="7" t="s">
        <v>174</v>
      </c>
      <c r="E210" s="7" t="s">
        <v>187</v>
      </c>
      <c r="F210" s="5">
        <v>43220.3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s="2" customFormat="1" ht="15.75" customHeight="1">
      <c r="A211" s="21" t="s">
        <v>504</v>
      </c>
      <c r="B211" s="7" t="s">
        <v>65</v>
      </c>
      <c r="C211" s="7" t="s">
        <v>177</v>
      </c>
      <c r="D211" s="7" t="s">
        <v>174</v>
      </c>
      <c r="E211" s="7" t="s">
        <v>190</v>
      </c>
      <c r="F211" s="5">
        <v>48520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s="2" customFormat="1" ht="15.75" customHeight="1">
      <c r="A212" s="21" t="s">
        <v>505</v>
      </c>
      <c r="B212" s="7" t="s">
        <v>66</v>
      </c>
      <c r="C212" s="7" t="s">
        <v>177</v>
      </c>
      <c r="D212" s="7" t="s">
        <v>174</v>
      </c>
      <c r="E212" s="7" t="s">
        <v>190</v>
      </c>
      <c r="F212" s="5">
        <v>25000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s="2" customFormat="1" ht="15.75" customHeight="1">
      <c r="A213" s="12" t="s">
        <v>188</v>
      </c>
      <c r="B213" s="7" t="s">
        <v>58</v>
      </c>
      <c r="C213" s="7"/>
      <c r="D213" s="7"/>
      <c r="E213" s="7"/>
      <c r="F213" s="5">
        <f>F214</f>
        <v>7709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s="2" customFormat="1" ht="25.5">
      <c r="A214" s="12" t="s">
        <v>349</v>
      </c>
      <c r="B214" s="7" t="s">
        <v>59</v>
      </c>
      <c r="C214" s="7" t="s">
        <v>177</v>
      </c>
      <c r="D214" s="7" t="s">
        <v>174</v>
      </c>
      <c r="E214" s="7" t="s">
        <v>189</v>
      </c>
      <c r="F214" s="5">
        <v>7709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s="2" customFormat="1" ht="19.5" customHeight="1">
      <c r="A215" s="21" t="s">
        <v>158</v>
      </c>
      <c r="B215" s="7" t="s">
        <v>72</v>
      </c>
      <c r="C215" s="7"/>
      <c r="D215" s="7"/>
      <c r="E215" s="7"/>
      <c r="F215" s="5">
        <f>F216</f>
        <v>1648629.21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s="2" customFormat="1" ht="25.5">
      <c r="A216" s="21" t="s">
        <v>491</v>
      </c>
      <c r="B216" s="7" t="s">
        <v>73</v>
      </c>
      <c r="C216" s="7" t="s">
        <v>177</v>
      </c>
      <c r="D216" s="7" t="s">
        <v>171</v>
      </c>
      <c r="E216" s="7" t="s">
        <v>190</v>
      </c>
      <c r="F216" s="5">
        <v>1648629.21</v>
      </c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s="32" customFormat="1" ht="25.5">
      <c r="A217" s="23" t="s">
        <v>196</v>
      </c>
      <c r="B217" s="24" t="s">
        <v>105</v>
      </c>
      <c r="C217" s="24"/>
      <c r="D217" s="24"/>
      <c r="E217" s="24"/>
      <c r="F217" s="6">
        <f>F218</f>
        <v>2258124.05</v>
      </c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6" ht="18" customHeight="1">
      <c r="A218" s="12" t="s">
        <v>4</v>
      </c>
      <c r="B218" s="7" t="s">
        <v>106</v>
      </c>
      <c r="C218" s="7"/>
      <c r="D218" s="7"/>
      <c r="E218" s="7"/>
      <c r="F218" s="5">
        <f>F219+F220+F221</f>
        <v>2258124.05</v>
      </c>
    </row>
    <row r="219" spans="1:38" s="3" customFormat="1" ht="51">
      <c r="A219" s="25" t="s">
        <v>342</v>
      </c>
      <c r="B219" s="7" t="s">
        <v>107</v>
      </c>
      <c r="C219" s="7" t="s">
        <v>170</v>
      </c>
      <c r="D219" s="7" t="s">
        <v>174</v>
      </c>
      <c r="E219" s="7" t="s">
        <v>186</v>
      </c>
      <c r="F219" s="5">
        <v>1092705.96</v>
      </c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</row>
    <row r="220" spans="1:38" s="2" customFormat="1" ht="36" customHeight="1">
      <c r="A220" s="12" t="s">
        <v>348</v>
      </c>
      <c r="B220" s="7" t="s">
        <v>107</v>
      </c>
      <c r="C220" s="7" t="s">
        <v>170</v>
      </c>
      <c r="D220" s="7" t="s">
        <v>174</v>
      </c>
      <c r="E220" s="7" t="s">
        <v>187</v>
      </c>
      <c r="F220" s="5">
        <v>296523.45</v>
      </c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s="2" customFormat="1" ht="63.75">
      <c r="A221" s="25" t="s">
        <v>351</v>
      </c>
      <c r="B221" s="7" t="s">
        <v>195</v>
      </c>
      <c r="C221" s="7" t="s">
        <v>170</v>
      </c>
      <c r="D221" s="7" t="s">
        <v>174</v>
      </c>
      <c r="E221" s="7" t="s">
        <v>186</v>
      </c>
      <c r="F221" s="5">
        <v>868894.64</v>
      </c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s="31" customFormat="1" ht="25.5">
      <c r="A222" s="36" t="s">
        <v>221</v>
      </c>
      <c r="B222" s="24" t="s">
        <v>140</v>
      </c>
      <c r="C222" s="24"/>
      <c r="D222" s="24"/>
      <c r="E222" s="24"/>
      <c r="F222" s="6">
        <f>F223</f>
        <v>1801245.6</v>
      </c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</row>
    <row r="223" spans="1:38" s="2" customFormat="1" ht="13.5">
      <c r="A223" s="21" t="s">
        <v>139</v>
      </c>
      <c r="B223" s="7" t="s">
        <v>141</v>
      </c>
      <c r="C223" s="7" t="s">
        <v>177</v>
      </c>
      <c r="D223" s="7" t="s">
        <v>171</v>
      </c>
      <c r="E223" s="7"/>
      <c r="F223" s="5">
        <f>F224</f>
        <v>1801245.6</v>
      </c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s="2" customFormat="1" ht="19.5" customHeight="1">
      <c r="A224" s="21" t="s">
        <v>143</v>
      </c>
      <c r="B224" s="7" t="s">
        <v>142</v>
      </c>
      <c r="C224" s="7" t="s">
        <v>177</v>
      </c>
      <c r="D224" s="7" t="s">
        <v>171</v>
      </c>
      <c r="E224" s="7"/>
      <c r="F224" s="5">
        <f>F225</f>
        <v>1801245.6</v>
      </c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s="2" customFormat="1" ht="38.25">
      <c r="A225" s="21" t="s">
        <v>522</v>
      </c>
      <c r="B225" s="7" t="s">
        <v>238</v>
      </c>
      <c r="C225" s="7" t="s">
        <v>177</v>
      </c>
      <c r="D225" s="7" t="s">
        <v>171</v>
      </c>
      <c r="E225" s="7" t="s">
        <v>190</v>
      </c>
      <c r="F225" s="5">
        <v>1801245.6</v>
      </c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s="29" customFormat="1" ht="25.5">
      <c r="A226" s="23" t="s">
        <v>220</v>
      </c>
      <c r="B226" s="24" t="s">
        <v>108</v>
      </c>
      <c r="C226" s="24"/>
      <c r="D226" s="24"/>
      <c r="E226" s="24"/>
      <c r="F226" s="6">
        <f>F227+F231+F237+F235</f>
        <v>2524689.88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</row>
    <row r="227" spans="1:38" s="2" customFormat="1" ht="13.5">
      <c r="A227" s="12" t="s">
        <v>4</v>
      </c>
      <c r="B227" s="7" t="s">
        <v>109</v>
      </c>
      <c r="C227" s="7"/>
      <c r="D227" s="7"/>
      <c r="E227" s="7"/>
      <c r="F227" s="5">
        <f>F228+F229+F230</f>
        <v>2124253.15</v>
      </c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s="2" customFormat="1" ht="56.25" customHeight="1">
      <c r="A228" s="25" t="s">
        <v>342</v>
      </c>
      <c r="B228" s="7" t="s">
        <v>110</v>
      </c>
      <c r="C228" s="7" t="s">
        <v>170</v>
      </c>
      <c r="D228" s="7" t="s">
        <v>182</v>
      </c>
      <c r="E228" s="7" t="s">
        <v>186</v>
      </c>
      <c r="F228" s="5">
        <v>1538587.78</v>
      </c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s="2" customFormat="1" ht="36" customHeight="1">
      <c r="A229" s="12" t="s">
        <v>348</v>
      </c>
      <c r="B229" s="7" t="s">
        <v>110</v>
      </c>
      <c r="C229" s="7" t="s">
        <v>170</v>
      </c>
      <c r="D229" s="7" t="s">
        <v>182</v>
      </c>
      <c r="E229" s="7" t="s">
        <v>187</v>
      </c>
      <c r="F229" s="5">
        <v>179790.83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s="2" customFormat="1" ht="70.5" customHeight="1">
      <c r="A230" s="25" t="s">
        <v>497</v>
      </c>
      <c r="B230" s="7" t="s">
        <v>219</v>
      </c>
      <c r="C230" s="7" t="s">
        <v>170</v>
      </c>
      <c r="D230" s="7" t="s">
        <v>182</v>
      </c>
      <c r="E230" s="7" t="s">
        <v>186</v>
      </c>
      <c r="F230" s="5">
        <v>405874.54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s="2" customFormat="1" ht="15.75" customHeight="1">
      <c r="A231" s="12" t="s">
        <v>93</v>
      </c>
      <c r="B231" s="7" t="s">
        <v>111</v>
      </c>
      <c r="C231" s="7"/>
      <c r="D231" s="7"/>
      <c r="E231" s="7"/>
      <c r="F231" s="5">
        <f>F233+F234+F232</f>
        <v>280445.57</v>
      </c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s="2" customFormat="1" ht="44.25" customHeight="1">
      <c r="A232" s="25" t="s">
        <v>568</v>
      </c>
      <c r="B232" s="7" t="s">
        <v>112</v>
      </c>
      <c r="C232" s="7" t="s">
        <v>567</v>
      </c>
      <c r="D232" s="7" t="s">
        <v>182</v>
      </c>
      <c r="E232" s="7" t="s">
        <v>186</v>
      </c>
      <c r="F232" s="5">
        <v>0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s="2" customFormat="1" ht="26.25" customHeight="1">
      <c r="A233" s="12" t="s">
        <v>523</v>
      </c>
      <c r="B233" s="7" t="s">
        <v>112</v>
      </c>
      <c r="C233" s="7" t="s">
        <v>170</v>
      </c>
      <c r="D233" s="7" t="s">
        <v>182</v>
      </c>
      <c r="E233" s="7" t="s">
        <v>187</v>
      </c>
      <c r="F233" s="5">
        <v>269257.57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s="2" customFormat="1" ht="25.5">
      <c r="A234" s="12" t="s">
        <v>526</v>
      </c>
      <c r="B234" s="7" t="s">
        <v>115</v>
      </c>
      <c r="C234" s="7" t="s">
        <v>173</v>
      </c>
      <c r="D234" s="7" t="s">
        <v>180</v>
      </c>
      <c r="E234" s="7" t="s">
        <v>187</v>
      </c>
      <c r="F234" s="5">
        <v>11188</v>
      </c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s="2" customFormat="1" ht="32.25" customHeight="1">
      <c r="A235" s="12" t="s">
        <v>75</v>
      </c>
      <c r="B235" s="7" t="s">
        <v>316</v>
      </c>
      <c r="C235" s="7"/>
      <c r="D235" s="7"/>
      <c r="E235" s="7"/>
      <c r="F235" s="5">
        <f>F236</f>
        <v>0</v>
      </c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s="2" customFormat="1" ht="17.25" customHeight="1">
      <c r="A236" s="12" t="s">
        <v>524</v>
      </c>
      <c r="B236" s="7" t="s">
        <v>317</v>
      </c>
      <c r="C236" s="7" t="s">
        <v>170</v>
      </c>
      <c r="D236" s="7" t="s">
        <v>182</v>
      </c>
      <c r="E236" s="7" t="s">
        <v>189</v>
      </c>
      <c r="F236" s="5">
        <v>0</v>
      </c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s="2" customFormat="1" ht="19.5" customHeight="1">
      <c r="A237" s="12" t="s">
        <v>188</v>
      </c>
      <c r="B237" s="7" t="s">
        <v>113</v>
      </c>
      <c r="C237" s="7"/>
      <c r="D237" s="7"/>
      <c r="E237" s="7"/>
      <c r="F237" s="5">
        <f>F238</f>
        <v>119991.16</v>
      </c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s="3" customFormat="1" ht="25.5">
      <c r="A238" s="12" t="s">
        <v>525</v>
      </c>
      <c r="B238" s="7" t="s">
        <v>116</v>
      </c>
      <c r="C238" s="7" t="s">
        <v>170</v>
      </c>
      <c r="D238" s="7" t="s">
        <v>182</v>
      </c>
      <c r="E238" s="7" t="s">
        <v>189</v>
      </c>
      <c r="F238" s="5">
        <v>119991.16</v>
      </c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</row>
    <row r="239" spans="1:38" s="31" customFormat="1" ht="31.5" customHeight="1">
      <c r="A239" s="36" t="s">
        <v>249</v>
      </c>
      <c r="B239" s="24" t="s">
        <v>145</v>
      </c>
      <c r="C239" s="24"/>
      <c r="D239" s="24"/>
      <c r="E239" s="24"/>
      <c r="F239" s="6">
        <f>F240</f>
        <v>2917065.19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</row>
    <row r="240" spans="1:38" s="2" customFormat="1" ht="15.75" customHeight="1">
      <c r="A240" s="21" t="s">
        <v>93</v>
      </c>
      <c r="B240" s="7" t="s">
        <v>129</v>
      </c>
      <c r="C240" s="7"/>
      <c r="D240" s="7"/>
      <c r="E240" s="7"/>
      <c r="F240" s="5">
        <f>F241</f>
        <v>2917065.19</v>
      </c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s="2" customFormat="1" ht="15.75" customHeight="1">
      <c r="A241" s="12" t="s">
        <v>396</v>
      </c>
      <c r="B241" s="7" t="s">
        <v>227</v>
      </c>
      <c r="C241" s="7" t="s">
        <v>178</v>
      </c>
      <c r="D241" s="7" t="s">
        <v>172</v>
      </c>
      <c r="E241" s="7" t="s">
        <v>187</v>
      </c>
      <c r="F241" s="5">
        <v>2917065.19</v>
      </c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s="30" customFormat="1" ht="30.75" customHeight="1">
      <c r="A242" s="36" t="s">
        <v>230</v>
      </c>
      <c r="B242" s="24" t="s">
        <v>91</v>
      </c>
      <c r="C242" s="24" t="s">
        <v>173</v>
      </c>
      <c r="D242" s="24" t="s">
        <v>175</v>
      </c>
      <c r="E242" s="24"/>
      <c r="F242" s="6">
        <f>F243</f>
        <v>1784437.9300000002</v>
      </c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s="2" customFormat="1" ht="24" customHeight="1">
      <c r="A243" s="21" t="s">
        <v>222</v>
      </c>
      <c r="B243" s="7" t="s">
        <v>123</v>
      </c>
      <c r="C243" s="7" t="s">
        <v>173</v>
      </c>
      <c r="D243" s="7" t="s">
        <v>175</v>
      </c>
      <c r="E243" s="7"/>
      <c r="F243" s="5">
        <f>SUM(F244:F252)</f>
        <v>1784437.9300000002</v>
      </c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s="2" customFormat="1" ht="27" customHeight="1">
      <c r="A244" s="12" t="s">
        <v>384</v>
      </c>
      <c r="B244" s="7" t="s">
        <v>312</v>
      </c>
      <c r="C244" s="7" t="s">
        <v>173</v>
      </c>
      <c r="D244" s="7" t="s">
        <v>175</v>
      </c>
      <c r="E244" s="7" t="s">
        <v>187</v>
      </c>
      <c r="F244" s="5">
        <v>0</v>
      </c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s="2" customFormat="1" ht="25.5" customHeight="1">
      <c r="A245" s="12" t="s">
        <v>385</v>
      </c>
      <c r="B245" s="7" t="s">
        <v>124</v>
      </c>
      <c r="C245" s="7" t="s">
        <v>173</v>
      </c>
      <c r="D245" s="7" t="s">
        <v>175</v>
      </c>
      <c r="E245" s="7" t="s">
        <v>187</v>
      </c>
      <c r="F245" s="5">
        <v>1662547.37</v>
      </c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s="2" customFormat="1" ht="25.5" customHeight="1">
      <c r="A246" s="12" t="s">
        <v>386</v>
      </c>
      <c r="B246" s="7" t="s">
        <v>125</v>
      </c>
      <c r="C246" s="7" t="s">
        <v>173</v>
      </c>
      <c r="D246" s="7" t="s">
        <v>175</v>
      </c>
      <c r="E246" s="7" t="s">
        <v>187</v>
      </c>
      <c r="F246" s="5">
        <v>42957.35</v>
      </c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s="2" customFormat="1" ht="25.5">
      <c r="A247" s="12" t="s">
        <v>387</v>
      </c>
      <c r="B247" s="7" t="s">
        <v>126</v>
      </c>
      <c r="C247" s="7" t="s">
        <v>173</v>
      </c>
      <c r="D247" s="7" t="s">
        <v>175</v>
      </c>
      <c r="E247" s="7" t="s">
        <v>187</v>
      </c>
      <c r="F247" s="5">
        <v>78933.21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s="2" customFormat="1" ht="25.5">
      <c r="A248" s="12" t="s">
        <v>388</v>
      </c>
      <c r="B248" s="7" t="s">
        <v>127</v>
      </c>
      <c r="C248" s="7" t="s">
        <v>173</v>
      </c>
      <c r="D248" s="7" t="s">
        <v>175</v>
      </c>
      <c r="E248" s="7" t="s">
        <v>187</v>
      </c>
      <c r="F248" s="5">
        <v>0</v>
      </c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s="3" customFormat="1" ht="13.5">
      <c r="A249" s="12" t="s">
        <v>389</v>
      </c>
      <c r="B249" s="7" t="s">
        <v>128</v>
      </c>
      <c r="C249" s="7" t="s">
        <v>173</v>
      </c>
      <c r="D249" s="7" t="s">
        <v>175</v>
      </c>
      <c r="E249" s="7" t="s">
        <v>187</v>
      </c>
      <c r="F249" s="5">
        <v>0</v>
      </c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</row>
    <row r="250" spans="1:38" s="2" customFormat="1" ht="29.25" customHeight="1">
      <c r="A250" s="12" t="s">
        <v>390</v>
      </c>
      <c r="B250" s="7" t="s">
        <v>311</v>
      </c>
      <c r="C250" s="7" t="s">
        <v>173</v>
      </c>
      <c r="D250" s="7" t="s">
        <v>175</v>
      </c>
      <c r="E250" s="7" t="s">
        <v>187</v>
      </c>
      <c r="F250" s="5">
        <v>0</v>
      </c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s="2" customFormat="1" ht="32.25" customHeight="1">
      <c r="A251" s="12" t="s">
        <v>391</v>
      </c>
      <c r="B251" s="7" t="s">
        <v>236</v>
      </c>
      <c r="C251" s="7" t="s">
        <v>173</v>
      </c>
      <c r="D251" s="7" t="s">
        <v>175</v>
      </c>
      <c r="E251" s="7" t="s">
        <v>187</v>
      </c>
      <c r="F251" s="5">
        <v>0</v>
      </c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s="2" customFormat="1" ht="21.75" customHeight="1">
      <c r="A252" s="12" t="s">
        <v>547</v>
      </c>
      <c r="B252" s="7" t="s">
        <v>546</v>
      </c>
      <c r="C252" s="7" t="s">
        <v>173</v>
      </c>
      <c r="D252" s="7" t="s">
        <v>175</v>
      </c>
      <c r="E252" s="7" t="s">
        <v>187</v>
      </c>
      <c r="F252" s="5">
        <v>0</v>
      </c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s="29" customFormat="1" ht="27.75" customHeight="1">
      <c r="A253" s="36" t="s">
        <v>530</v>
      </c>
      <c r="B253" s="24" t="s">
        <v>96</v>
      </c>
      <c r="C253" s="24"/>
      <c r="D253" s="24"/>
      <c r="E253" s="24"/>
      <c r="F253" s="6">
        <f>F254</f>
        <v>0</v>
      </c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</row>
    <row r="254" spans="1:38" s="2" customFormat="1" ht="13.5" customHeight="1">
      <c r="A254" s="21" t="s">
        <v>93</v>
      </c>
      <c r="B254" s="7" t="s">
        <v>97</v>
      </c>
      <c r="C254" s="7"/>
      <c r="D254" s="7"/>
      <c r="E254" s="7"/>
      <c r="F254" s="5">
        <f>F255</f>
        <v>0</v>
      </c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s="2" customFormat="1" ht="26.25" customHeight="1">
      <c r="A255" s="12" t="s">
        <v>367</v>
      </c>
      <c r="B255" s="7" t="s">
        <v>138</v>
      </c>
      <c r="C255" s="7" t="s">
        <v>174</v>
      </c>
      <c r="D255" s="7" t="s">
        <v>178</v>
      </c>
      <c r="E255" s="7" t="s">
        <v>187</v>
      </c>
      <c r="F255" s="5">
        <v>0</v>
      </c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s="30" customFormat="1" ht="21" customHeight="1">
      <c r="A256" s="36" t="s">
        <v>531</v>
      </c>
      <c r="B256" s="24" t="s">
        <v>95</v>
      </c>
      <c r="C256" s="24"/>
      <c r="D256" s="24"/>
      <c r="E256" s="24"/>
      <c r="F256" s="6">
        <f>F263+F272+F270+F257+F276</f>
        <v>6329489.93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s="2" customFormat="1" ht="11.25" customHeight="1">
      <c r="A257" s="12" t="s">
        <v>4</v>
      </c>
      <c r="B257" s="7" t="s">
        <v>133</v>
      </c>
      <c r="C257" s="7"/>
      <c r="D257" s="7"/>
      <c r="E257" s="7"/>
      <c r="F257" s="5">
        <f>F258+F259+F260+F261+F262</f>
        <v>1919951.59</v>
      </c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s="2" customFormat="1" ht="54" customHeight="1">
      <c r="A258" s="25" t="s">
        <v>342</v>
      </c>
      <c r="B258" s="7" t="s">
        <v>134</v>
      </c>
      <c r="C258" s="7" t="s">
        <v>178</v>
      </c>
      <c r="D258" s="7" t="s">
        <v>178</v>
      </c>
      <c r="E258" s="7" t="s">
        <v>186</v>
      </c>
      <c r="F258" s="5">
        <v>1746458.12</v>
      </c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s="2" customFormat="1" ht="42" customHeight="1">
      <c r="A259" s="12" t="s">
        <v>348</v>
      </c>
      <c r="B259" s="7" t="s">
        <v>134</v>
      </c>
      <c r="C259" s="7" t="s">
        <v>178</v>
      </c>
      <c r="D259" s="7" t="s">
        <v>178</v>
      </c>
      <c r="E259" s="7" t="s">
        <v>187</v>
      </c>
      <c r="F259" s="5">
        <v>172983.47</v>
      </c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s="2" customFormat="1" ht="24.75" customHeight="1">
      <c r="A260" s="12" t="s">
        <v>349</v>
      </c>
      <c r="B260" s="7" t="s">
        <v>134</v>
      </c>
      <c r="C260" s="7" t="s">
        <v>178</v>
      </c>
      <c r="D260" s="7" t="s">
        <v>178</v>
      </c>
      <c r="E260" s="7" t="s">
        <v>189</v>
      </c>
      <c r="F260" s="5">
        <v>510</v>
      </c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s="2" customFormat="1" ht="58.5" customHeight="1">
      <c r="A261" s="25" t="s">
        <v>381</v>
      </c>
      <c r="B261" s="7" t="s">
        <v>265</v>
      </c>
      <c r="C261" s="7" t="s">
        <v>178</v>
      </c>
      <c r="D261" s="7" t="s">
        <v>178</v>
      </c>
      <c r="E261" s="7" t="s">
        <v>186</v>
      </c>
      <c r="F261" s="5">
        <v>0</v>
      </c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s="2" customFormat="1" ht="40.5" customHeight="1">
      <c r="A262" s="12" t="s">
        <v>382</v>
      </c>
      <c r="B262" s="7" t="s">
        <v>265</v>
      </c>
      <c r="C262" s="7" t="s">
        <v>178</v>
      </c>
      <c r="D262" s="7" t="s">
        <v>178</v>
      </c>
      <c r="E262" s="7" t="s">
        <v>187</v>
      </c>
      <c r="F262" s="5">
        <v>0</v>
      </c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s="2" customFormat="1" ht="13.5">
      <c r="A263" s="21" t="s">
        <v>93</v>
      </c>
      <c r="B263" s="7" t="s">
        <v>137</v>
      </c>
      <c r="C263" s="7"/>
      <c r="D263" s="7"/>
      <c r="E263" s="7"/>
      <c r="F263" s="5">
        <f>F265+F266+F267+F268+F269+F264</f>
        <v>2706854.1</v>
      </c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s="2" customFormat="1" ht="25.5">
      <c r="A264" s="21" t="s">
        <v>545</v>
      </c>
      <c r="B264" s="7" t="s">
        <v>544</v>
      </c>
      <c r="C264" s="7" t="s">
        <v>178</v>
      </c>
      <c r="D264" s="7" t="s">
        <v>171</v>
      </c>
      <c r="E264" s="7" t="s">
        <v>187</v>
      </c>
      <c r="F264" s="5">
        <v>0</v>
      </c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s="2" customFormat="1" ht="51">
      <c r="A265" s="25" t="s">
        <v>374</v>
      </c>
      <c r="B265" s="7" t="s">
        <v>258</v>
      </c>
      <c r="C265" s="7" t="s">
        <v>173</v>
      </c>
      <c r="D265" s="7" t="s">
        <v>178</v>
      </c>
      <c r="E265" s="7" t="s">
        <v>187</v>
      </c>
      <c r="F265" s="5">
        <v>0</v>
      </c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s="2" customFormat="1" ht="25.5">
      <c r="A266" s="12" t="s">
        <v>375</v>
      </c>
      <c r="B266" s="7" t="s">
        <v>327</v>
      </c>
      <c r="C266" s="7" t="s">
        <v>173</v>
      </c>
      <c r="D266" s="7" t="s">
        <v>178</v>
      </c>
      <c r="E266" s="7" t="s">
        <v>187</v>
      </c>
      <c r="F266" s="5">
        <v>0</v>
      </c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s="2" customFormat="1" ht="31.5" customHeight="1">
      <c r="A267" s="12" t="s">
        <v>376</v>
      </c>
      <c r="B267" s="7" t="s">
        <v>130</v>
      </c>
      <c r="C267" s="7" t="s">
        <v>178</v>
      </c>
      <c r="D267" s="7" t="s">
        <v>171</v>
      </c>
      <c r="E267" s="7" t="s">
        <v>187</v>
      </c>
      <c r="F267" s="5">
        <v>187135</v>
      </c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s="2" customFormat="1" ht="27" customHeight="1">
      <c r="A268" s="12" t="s">
        <v>377</v>
      </c>
      <c r="B268" s="7" t="s">
        <v>131</v>
      </c>
      <c r="C268" s="7" t="s">
        <v>178</v>
      </c>
      <c r="D268" s="7" t="s">
        <v>171</v>
      </c>
      <c r="E268" s="7" t="s">
        <v>187</v>
      </c>
      <c r="F268" s="5">
        <v>1623878.8</v>
      </c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s="2" customFormat="1" ht="25.5">
      <c r="A269" s="12" t="s">
        <v>378</v>
      </c>
      <c r="B269" s="7" t="s">
        <v>132</v>
      </c>
      <c r="C269" s="7" t="s">
        <v>178</v>
      </c>
      <c r="D269" s="7" t="s">
        <v>171</v>
      </c>
      <c r="E269" s="7" t="s">
        <v>187</v>
      </c>
      <c r="F269" s="5">
        <v>895840.3</v>
      </c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s="2" customFormat="1" ht="15" customHeight="1">
      <c r="A270" s="12" t="s">
        <v>188</v>
      </c>
      <c r="B270" s="7" t="s">
        <v>135</v>
      </c>
      <c r="C270" s="7"/>
      <c r="D270" s="7"/>
      <c r="E270" s="7"/>
      <c r="F270" s="5">
        <f>F271</f>
        <v>495677</v>
      </c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s="2" customFormat="1" ht="25.5">
      <c r="A271" s="12" t="s">
        <v>349</v>
      </c>
      <c r="B271" s="7" t="s">
        <v>136</v>
      </c>
      <c r="C271" s="7" t="s">
        <v>178</v>
      </c>
      <c r="D271" s="7" t="s">
        <v>178</v>
      </c>
      <c r="E271" s="7" t="s">
        <v>189</v>
      </c>
      <c r="F271" s="5">
        <v>495677</v>
      </c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s="2" customFormat="1" ht="13.5">
      <c r="A272" s="21" t="s">
        <v>184</v>
      </c>
      <c r="B272" s="7" t="s">
        <v>223</v>
      </c>
      <c r="C272" s="7"/>
      <c r="D272" s="7"/>
      <c r="E272" s="7"/>
      <c r="F272" s="5">
        <f>F273+F274+F275</f>
        <v>1207007.24</v>
      </c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s="3" customFormat="1" ht="39.75" customHeight="1">
      <c r="A273" s="12" t="s">
        <v>379</v>
      </c>
      <c r="B273" s="7" t="s">
        <v>224</v>
      </c>
      <c r="C273" s="7" t="s">
        <v>178</v>
      </c>
      <c r="D273" s="7" t="s">
        <v>171</v>
      </c>
      <c r="E273" s="7" t="s">
        <v>186</v>
      </c>
      <c r="F273" s="5">
        <v>664990.72</v>
      </c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</row>
    <row r="274" spans="1:38" s="2" customFormat="1" ht="33" customHeight="1">
      <c r="A274" s="12" t="s">
        <v>376</v>
      </c>
      <c r="B274" s="7" t="s">
        <v>224</v>
      </c>
      <c r="C274" s="7" t="s">
        <v>178</v>
      </c>
      <c r="D274" s="7" t="s">
        <v>171</v>
      </c>
      <c r="E274" s="7" t="s">
        <v>187</v>
      </c>
      <c r="F274" s="5">
        <v>541393.52</v>
      </c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s="2" customFormat="1" ht="17.25" customHeight="1">
      <c r="A275" s="12" t="s">
        <v>380</v>
      </c>
      <c r="B275" s="7" t="s">
        <v>224</v>
      </c>
      <c r="C275" s="7" t="s">
        <v>178</v>
      </c>
      <c r="D275" s="7" t="s">
        <v>171</v>
      </c>
      <c r="E275" s="7" t="s">
        <v>189</v>
      </c>
      <c r="F275" s="5">
        <v>623</v>
      </c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s="2" customFormat="1" ht="17.25" customHeight="1">
      <c r="A276" s="12" t="s">
        <v>572</v>
      </c>
      <c r="B276" s="7" t="s">
        <v>569</v>
      </c>
      <c r="C276" s="7"/>
      <c r="D276" s="7"/>
      <c r="E276" s="7"/>
      <c r="F276" s="5">
        <f>F277</f>
        <v>0</v>
      </c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s="2" customFormat="1" ht="31.5" customHeight="1">
      <c r="A277" s="12" t="s">
        <v>571</v>
      </c>
      <c r="B277" s="7" t="s">
        <v>570</v>
      </c>
      <c r="C277" s="7" t="s">
        <v>178</v>
      </c>
      <c r="D277" s="7" t="s">
        <v>171</v>
      </c>
      <c r="E277" s="7" t="s">
        <v>187</v>
      </c>
      <c r="F277" s="5">
        <v>0</v>
      </c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s="29" customFormat="1" ht="25.5">
      <c r="A278" s="36" t="s">
        <v>215</v>
      </c>
      <c r="B278" s="24" t="s">
        <v>92</v>
      </c>
      <c r="C278" s="24"/>
      <c r="D278" s="24"/>
      <c r="E278" s="24"/>
      <c r="F278" s="6">
        <f>F279+F282+F286+F295+F292+F290</f>
        <v>13807275.34</v>
      </c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</row>
    <row r="279" spans="1:38" s="2" customFormat="1" ht="13.5">
      <c r="A279" s="12" t="s">
        <v>4</v>
      </c>
      <c r="B279" s="7" t="s">
        <v>52</v>
      </c>
      <c r="C279" s="7"/>
      <c r="D279" s="7"/>
      <c r="E279" s="7"/>
      <c r="F279" s="5">
        <f>F280+F281</f>
        <v>256708.16</v>
      </c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s="2" customFormat="1" ht="54.75" customHeight="1">
      <c r="A280" s="25" t="s">
        <v>342</v>
      </c>
      <c r="B280" s="7" t="s">
        <v>53</v>
      </c>
      <c r="C280" s="7" t="s">
        <v>176</v>
      </c>
      <c r="D280" s="7" t="s">
        <v>173</v>
      </c>
      <c r="E280" s="7" t="s">
        <v>186</v>
      </c>
      <c r="F280" s="5">
        <v>251886.63</v>
      </c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s="2" customFormat="1" ht="35.25" customHeight="1">
      <c r="A281" s="12" t="s">
        <v>348</v>
      </c>
      <c r="B281" s="7" t="s">
        <v>53</v>
      </c>
      <c r="C281" s="7" t="s">
        <v>176</v>
      </c>
      <c r="D281" s="7" t="s">
        <v>173</v>
      </c>
      <c r="E281" s="7" t="s">
        <v>187</v>
      </c>
      <c r="F281" s="5">
        <v>4821.53</v>
      </c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s="2" customFormat="1" ht="13.5">
      <c r="A282" s="7" t="s">
        <v>93</v>
      </c>
      <c r="B282" s="7" t="s">
        <v>51</v>
      </c>
      <c r="C282" s="7"/>
      <c r="D282" s="7"/>
      <c r="E282" s="7"/>
      <c r="F282" s="5">
        <f>F283+F284+F285</f>
        <v>91035.6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s="2" customFormat="1" ht="25.5">
      <c r="A283" s="12" t="s">
        <v>435</v>
      </c>
      <c r="B283" s="7" t="s">
        <v>50</v>
      </c>
      <c r="C283" s="7" t="s">
        <v>176</v>
      </c>
      <c r="D283" s="7" t="s">
        <v>170</v>
      </c>
      <c r="E283" s="7" t="s">
        <v>187</v>
      </c>
      <c r="F283" s="5">
        <v>91035.6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s="2" customFormat="1" ht="54.75" customHeight="1">
      <c r="A284" s="9" t="s">
        <v>436</v>
      </c>
      <c r="B284" s="7" t="s">
        <v>339</v>
      </c>
      <c r="C284" s="7" t="s">
        <v>176</v>
      </c>
      <c r="D284" s="7" t="s">
        <v>170</v>
      </c>
      <c r="E284" s="7" t="s">
        <v>0</v>
      </c>
      <c r="F284" s="5">
        <v>0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s="2" customFormat="1" ht="25.5">
      <c r="A285" s="12" t="s">
        <v>437</v>
      </c>
      <c r="B285" s="7" t="s">
        <v>340</v>
      </c>
      <c r="C285" s="7" t="s">
        <v>176</v>
      </c>
      <c r="D285" s="7" t="s">
        <v>170</v>
      </c>
      <c r="E285" s="7" t="s">
        <v>187</v>
      </c>
      <c r="F285" s="5">
        <v>0</v>
      </c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s="2" customFormat="1" ht="13.5">
      <c r="A286" s="9" t="s">
        <v>185</v>
      </c>
      <c r="B286" s="7" t="s">
        <v>41</v>
      </c>
      <c r="C286" s="7"/>
      <c r="D286" s="7"/>
      <c r="E286" s="7"/>
      <c r="F286" s="5">
        <f>F288+F289+F287</f>
        <v>11490000</v>
      </c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s="2" customFormat="1" ht="42" customHeight="1">
      <c r="A287" s="9" t="s">
        <v>433</v>
      </c>
      <c r="B287" s="7" t="s">
        <v>42</v>
      </c>
      <c r="C287" s="7" t="s">
        <v>179</v>
      </c>
      <c r="D287" s="7" t="s">
        <v>171</v>
      </c>
      <c r="E287" s="7" t="s">
        <v>0</v>
      </c>
      <c r="F287" s="5">
        <v>6607000</v>
      </c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s="2" customFormat="1" ht="25.5">
      <c r="A288" s="9" t="s">
        <v>438</v>
      </c>
      <c r="B288" s="7" t="s">
        <v>43</v>
      </c>
      <c r="C288" s="7" t="s">
        <v>176</v>
      </c>
      <c r="D288" s="7" t="s">
        <v>170</v>
      </c>
      <c r="E288" s="7" t="s">
        <v>0</v>
      </c>
      <c r="F288" s="5">
        <v>4102000</v>
      </c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s="2" customFormat="1" ht="27.75" customHeight="1">
      <c r="A289" s="9" t="s">
        <v>439</v>
      </c>
      <c r="B289" s="7" t="s">
        <v>44</v>
      </c>
      <c r="C289" s="7" t="s">
        <v>176</v>
      </c>
      <c r="D289" s="7" t="s">
        <v>170</v>
      </c>
      <c r="E289" s="7" t="s">
        <v>0</v>
      </c>
      <c r="F289" s="5">
        <v>781000</v>
      </c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s="2" customFormat="1" ht="18" customHeight="1">
      <c r="A290" s="9" t="s">
        <v>84</v>
      </c>
      <c r="B290" s="7" t="s">
        <v>550</v>
      </c>
      <c r="C290" s="7"/>
      <c r="D290" s="7"/>
      <c r="E290" s="7"/>
      <c r="F290" s="5">
        <f>F291</f>
        <v>0</v>
      </c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s="2" customFormat="1" ht="42.75" customHeight="1">
      <c r="A291" s="9" t="s">
        <v>433</v>
      </c>
      <c r="B291" s="7" t="s">
        <v>551</v>
      </c>
      <c r="C291" s="7" t="s">
        <v>179</v>
      </c>
      <c r="D291" s="7" t="s">
        <v>171</v>
      </c>
      <c r="E291" s="7" t="s">
        <v>0</v>
      </c>
      <c r="F291" s="5">
        <v>0</v>
      </c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s="2" customFormat="1" ht="19.5" customHeight="1">
      <c r="A292" s="12" t="s">
        <v>188</v>
      </c>
      <c r="B292" s="7" t="s">
        <v>45</v>
      </c>
      <c r="C292" s="7"/>
      <c r="D292" s="7"/>
      <c r="E292" s="7"/>
      <c r="F292" s="5">
        <f>F293+F294</f>
        <v>4256</v>
      </c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s="2" customFormat="1" ht="13.5">
      <c r="A293" s="12" t="s">
        <v>440</v>
      </c>
      <c r="B293" s="7" t="s">
        <v>310</v>
      </c>
      <c r="C293" s="7" t="s">
        <v>176</v>
      </c>
      <c r="D293" s="7" t="s">
        <v>170</v>
      </c>
      <c r="E293" s="7" t="s">
        <v>189</v>
      </c>
      <c r="F293" s="5">
        <v>2287</v>
      </c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s="2" customFormat="1" ht="25.5">
      <c r="A294" s="12" t="s">
        <v>441</v>
      </c>
      <c r="B294" s="7" t="s">
        <v>49</v>
      </c>
      <c r="C294" s="7" t="s">
        <v>176</v>
      </c>
      <c r="D294" s="7" t="s">
        <v>170</v>
      </c>
      <c r="E294" s="7" t="s">
        <v>189</v>
      </c>
      <c r="F294" s="5">
        <v>1969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s="2" customFormat="1" ht="13.5">
      <c r="A295" s="7" t="s">
        <v>184</v>
      </c>
      <c r="B295" s="7" t="s">
        <v>46</v>
      </c>
      <c r="C295" s="7" t="s">
        <v>176</v>
      </c>
      <c r="D295" s="7" t="s">
        <v>170</v>
      </c>
      <c r="E295" s="7"/>
      <c r="F295" s="5">
        <f>F296+F297+F298+F299+F300+F301</f>
        <v>1965275.58</v>
      </c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s="2" customFormat="1" ht="38.25">
      <c r="A296" s="12" t="s">
        <v>442</v>
      </c>
      <c r="B296" s="7" t="s">
        <v>47</v>
      </c>
      <c r="C296" s="7" t="s">
        <v>176</v>
      </c>
      <c r="D296" s="7" t="s">
        <v>170</v>
      </c>
      <c r="E296" s="7" t="s">
        <v>186</v>
      </c>
      <c r="F296" s="5">
        <v>431492.27</v>
      </c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s="2" customFormat="1" ht="25.5">
      <c r="A297" s="12" t="s">
        <v>443</v>
      </c>
      <c r="B297" s="7" t="s">
        <v>47</v>
      </c>
      <c r="C297" s="7" t="s">
        <v>176</v>
      </c>
      <c r="D297" s="7" t="s">
        <v>170</v>
      </c>
      <c r="E297" s="7" t="s">
        <v>187</v>
      </c>
      <c r="F297" s="5">
        <v>40576.55</v>
      </c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s="2" customFormat="1" ht="42" customHeight="1">
      <c r="A298" s="25" t="s">
        <v>444</v>
      </c>
      <c r="B298" s="7" t="s">
        <v>48</v>
      </c>
      <c r="C298" s="7" t="s">
        <v>176</v>
      </c>
      <c r="D298" s="7" t="s">
        <v>170</v>
      </c>
      <c r="E298" s="7" t="s">
        <v>186</v>
      </c>
      <c r="F298" s="5">
        <v>928608.73</v>
      </c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s="2" customFormat="1" ht="32.25" customHeight="1">
      <c r="A299" s="12" t="s">
        <v>445</v>
      </c>
      <c r="B299" s="7" t="s">
        <v>48</v>
      </c>
      <c r="C299" s="7" t="s">
        <v>176</v>
      </c>
      <c r="D299" s="7" t="s">
        <v>170</v>
      </c>
      <c r="E299" s="7" t="s">
        <v>187</v>
      </c>
      <c r="F299" s="5">
        <v>113665.09</v>
      </c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s="2" customFormat="1" ht="63" customHeight="1">
      <c r="A300" s="25" t="s">
        <v>420</v>
      </c>
      <c r="B300" s="7" t="s">
        <v>54</v>
      </c>
      <c r="C300" s="7" t="s">
        <v>176</v>
      </c>
      <c r="D300" s="7" t="s">
        <v>173</v>
      </c>
      <c r="E300" s="7" t="s">
        <v>186</v>
      </c>
      <c r="F300" s="5">
        <v>441477.53</v>
      </c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s="2" customFormat="1" ht="43.5" customHeight="1">
      <c r="A301" s="25" t="s">
        <v>421</v>
      </c>
      <c r="B301" s="7" t="s">
        <v>54</v>
      </c>
      <c r="C301" s="7" t="s">
        <v>176</v>
      </c>
      <c r="D301" s="7" t="s">
        <v>173</v>
      </c>
      <c r="E301" s="7" t="s">
        <v>187</v>
      </c>
      <c r="F301" s="5">
        <v>9455.41</v>
      </c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s="30" customFormat="1" ht="25.5">
      <c r="A302" s="33" t="s">
        <v>204</v>
      </c>
      <c r="B302" s="24" t="s">
        <v>151</v>
      </c>
      <c r="C302" s="24"/>
      <c r="D302" s="24"/>
      <c r="E302" s="24"/>
      <c r="F302" s="6">
        <f>F303+F305</f>
        <v>198000</v>
      </c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s="2" customFormat="1" ht="13.5">
      <c r="A303" s="21" t="s">
        <v>93</v>
      </c>
      <c r="B303" s="7" t="s">
        <v>152</v>
      </c>
      <c r="C303" s="7"/>
      <c r="D303" s="7"/>
      <c r="E303" s="7"/>
      <c r="F303" s="5">
        <f>F304</f>
        <v>0</v>
      </c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s="3" customFormat="1" ht="25.5">
      <c r="A304" s="9" t="s">
        <v>369</v>
      </c>
      <c r="B304" s="7" t="s">
        <v>153</v>
      </c>
      <c r="C304" s="7" t="s">
        <v>179</v>
      </c>
      <c r="D304" s="7" t="s">
        <v>179</v>
      </c>
      <c r="E304" s="7" t="s">
        <v>0</v>
      </c>
      <c r="F304" s="5">
        <v>0</v>
      </c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</row>
    <row r="305" spans="1:38" s="2" customFormat="1" ht="13.5">
      <c r="A305" s="12" t="s">
        <v>163</v>
      </c>
      <c r="B305" s="7" t="s">
        <v>154</v>
      </c>
      <c r="C305" s="7"/>
      <c r="D305" s="7"/>
      <c r="E305" s="7"/>
      <c r="F305" s="5">
        <f>F307+F310+F306+F308+F309</f>
        <v>198000</v>
      </c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s="3" customFormat="1" ht="38.25">
      <c r="A306" s="9" t="s">
        <v>461</v>
      </c>
      <c r="B306" s="7" t="s">
        <v>243</v>
      </c>
      <c r="C306" s="7" t="s">
        <v>181</v>
      </c>
      <c r="D306" s="7" t="s">
        <v>171</v>
      </c>
      <c r="E306" s="7" t="s">
        <v>0</v>
      </c>
      <c r="F306" s="5">
        <v>0</v>
      </c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</row>
    <row r="307" spans="1:38" s="2" customFormat="1" ht="38.25">
      <c r="A307" s="9" t="s">
        <v>371</v>
      </c>
      <c r="B307" s="7" t="s">
        <v>101</v>
      </c>
      <c r="C307" s="7" t="s">
        <v>157</v>
      </c>
      <c r="D307" s="7" t="s">
        <v>172</v>
      </c>
      <c r="E307" s="7" t="s">
        <v>0</v>
      </c>
      <c r="F307" s="5">
        <v>0</v>
      </c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s="2" customFormat="1" ht="25.5">
      <c r="A308" s="9" t="s">
        <v>520</v>
      </c>
      <c r="B308" s="7" t="s">
        <v>155</v>
      </c>
      <c r="C308" s="7" t="s">
        <v>177</v>
      </c>
      <c r="D308" s="7" t="s">
        <v>174</v>
      </c>
      <c r="E308" s="7" t="s">
        <v>0</v>
      </c>
      <c r="F308" s="5">
        <v>198000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s="2" customFormat="1" ht="39.75" customHeight="1">
      <c r="A309" s="9" t="s">
        <v>521</v>
      </c>
      <c r="B309" s="7" t="s">
        <v>156</v>
      </c>
      <c r="C309" s="7" t="s">
        <v>177</v>
      </c>
      <c r="D309" s="7" t="s">
        <v>174</v>
      </c>
      <c r="E309" s="7" t="s">
        <v>0</v>
      </c>
      <c r="F309" s="5">
        <v>0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s="2" customFormat="1" ht="38.25">
      <c r="A310" s="9" t="s">
        <v>447</v>
      </c>
      <c r="B310" s="7" t="s">
        <v>248</v>
      </c>
      <c r="C310" s="7" t="s">
        <v>176</v>
      </c>
      <c r="D310" s="7" t="s">
        <v>170</v>
      </c>
      <c r="E310" s="7" t="s">
        <v>0</v>
      </c>
      <c r="F310" s="5">
        <v>0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s="29" customFormat="1" ht="25.5">
      <c r="A311" s="23" t="s">
        <v>250</v>
      </c>
      <c r="B311" s="24" t="s">
        <v>234</v>
      </c>
      <c r="C311" s="24"/>
      <c r="D311" s="24"/>
      <c r="E311" s="24"/>
      <c r="F311" s="6">
        <f>F312</f>
        <v>0</v>
      </c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</row>
    <row r="312" spans="1:38" s="2" customFormat="1" ht="13.5">
      <c r="A312" s="12" t="s">
        <v>262</v>
      </c>
      <c r="B312" s="7" t="s">
        <v>261</v>
      </c>
      <c r="C312" s="7"/>
      <c r="D312" s="7"/>
      <c r="E312" s="7"/>
      <c r="F312" s="5">
        <f>F313</f>
        <v>0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s="2" customFormat="1" ht="25.5">
      <c r="A313" s="12" t="s">
        <v>399</v>
      </c>
      <c r="B313" s="7" t="s">
        <v>263</v>
      </c>
      <c r="C313" s="7" t="s">
        <v>178</v>
      </c>
      <c r="D313" s="7" t="s">
        <v>171</v>
      </c>
      <c r="E313" s="7" t="s">
        <v>187</v>
      </c>
      <c r="F313" s="5">
        <v>0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s="29" customFormat="1" ht="16.5" customHeight="1">
      <c r="A314" s="33" t="s">
        <v>211</v>
      </c>
      <c r="B314" s="24" t="s">
        <v>212</v>
      </c>
      <c r="C314" s="24"/>
      <c r="D314" s="24"/>
      <c r="E314" s="24"/>
      <c r="F314" s="6">
        <f>F315+F320+F318</f>
        <v>0</v>
      </c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</row>
    <row r="315" spans="1:38" s="3" customFormat="1" ht="13.5">
      <c r="A315" s="9" t="s">
        <v>84</v>
      </c>
      <c r="B315" s="7" t="s">
        <v>213</v>
      </c>
      <c r="C315" s="7"/>
      <c r="D315" s="7"/>
      <c r="E315" s="7"/>
      <c r="F315" s="5">
        <f>F319+F316+F317</f>
        <v>0</v>
      </c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</row>
    <row r="316" spans="1:38" s="3" customFormat="1" ht="41.25" customHeight="1">
      <c r="A316" s="9" t="s">
        <v>434</v>
      </c>
      <c r="B316" s="7" t="s">
        <v>214</v>
      </c>
      <c r="C316" s="7" t="s">
        <v>179</v>
      </c>
      <c r="D316" s="7" t="s">
        <v>171</v>
      </c>
      <c r="E316" s="7" t="s">
        <v>0</v>
      </c>
      <c r="F316" s="5">
        <v>0</v>
      </c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</row>
    <row r="317" spans="1:38" s="2" customFormat="1" ht="43.5" customHeight="1">
      <c r="A317" s="9" t="s">
        <v>434</v>
      </c>
      <c r="B317" s="7" t="s">
        <v>214</v>
      </c>
      <c r="C317" s="7" t="s">
        <v>176</v>
      </c>
      <c r="D317" s="7" t="s">
        <v>170</v>
      </c>
      <c r="E317" s="7" t="s">
        <v>0</v>
      </c>
      <c r="F317" s="5">
        <v>0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s="3" customFormat="1" ht="40.5" customHeight="1">
      <c r="A318" s="9" t="s">
        <v>434</v>
      </c>
      <c r="B318" s="7" t="s">
        <v>214</v>
      </c>
      <c r="C318" s="7" t="s">
        <v>181</v>
      </c>
      <c r="D318" s="7" t="s">
        <v>172</v>
      </c>
      <c r="E318" s="7" t="s">
        <v>0</v>
      </c>
      <c r="F318" s="5">
        <v>0</v>
      </c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</row>
    <row r="319" spans="1:38" s="3" customFormat="1" ht="38.25">
      <c r="A319" s="9" t="s">
        <v>432</v>
      </c>
      <c r="B319" s="7" t="s">
        <v>242</v>
      </c>
      <c r="C319" s="7" t="s">
        <v>179</v>
      </c>
      <c r="D319" s="7" t="s">
        <v>170</v>
      </c>
      <c r="E319" s="7" t="s">
        <v>0</v>
      </c>
      <c r="F319" s="5">
        <v>0</v>
      </c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</row>
    <row r="320" spans="1:38" s="2" customFormat="1" ht="13.5">
      <c r="A320" s="7" t="s">
        <v>184</v>
      </c>
      <c r="B320" s="7" t="s">
        <v>246</v>
      </c>
      <c r="C320" s="7"/>
      <c r="D320" s="7"/>
      <c r="E320" s="7"/>
      <c r="F320" s="5">
        <f>SUM(F321:F322)</f>
        <v>0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s="2" customFormat="1" ht="38.25">
      <c r="A321" s="12" t="s">
        <v>446</v>
      </c>
      <c r="B321" s="7" t="s">
        <v>247</v>
      </c>
      <c r="C321" s="7" t="s">
        <v>176</v>
      </c>
      <c r="D321" s="7" t="s">
        <v>170</v>
      </c>
      <c r="E321" s="7" t="s">
        <v>187</v>
      </c>
      <c r="F321" s="5">
        <v>0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s="2" customFormat="1" ht="38.25">
      <c r="A322" s="12" t="s">
        <v>446</v>
      </c>
      <c r="B322" s="7" t="s">
        <v>247</v>
      </c>
      <c r="C322" s="7" t="s">
        <v>177</v>
      </c>
      <c r="D322" s="7" t="s">
        <v>173</v>
      </c>
      <c r="E322" s="7" t="s">
        <v>187</v>
      </c>
      <c r="F322" s="5">
        <v>0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s="30" customFormat="1" ht="25.5">
      <c r="A323" s="33" t="s">
        <v>245</v>
      </c>
      <c r="B323" s="24" t="s">
        <v>244</v>
      </c>
      <c r="C323" s="24"/>
      <c r="D323" s="24"/>
      <c r="E323" s="24"/>
      <c r="F323" s="6">
        <f>F324</f>
        <v>0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s="26" customFormat="1" ht="13.5">
      <c r="A324" s="12" t="s">
        <v>163</v>
      </c>
      <c r="B324" s="7" t="s">
        <v>314</v>
      </c>
      <c r="C324" s="7"/>
      <c r="D324" s="7"/>
      <c r="E324" s="7"/>
      <c r="F324" s="5">
        <f>F325</f>
        <v>0</v>
      </c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</row>
    <row r="325" spans="1:38" s="3" customFormat="1" ht="42" customHeight="1">
      <c r="A325" s="9" t="s">
        <v>366</v>
      </c>
      <c r="B325" s="7" t="s">
        <v>315</v>
      </c>
      <c r="C325" s="7" t="s">
        <v>173</v>
      </c>
      <c r="D325" s="7" t="s">
        <v>178</v>
      </c>
      <c r="E325" s="7" t="s">
        <v>0</v>
      </c>
      <c r="F325" s="5">
        <v>0</v>
      </c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</row>
    <row r="326" spans="1:38" s="2" customFormat="1" ht="13.5">
      <c r="A326" s="23" t="s">
        <v>3</v>
      </c>
      <c r="B326" s="24" t="s">
        <v>7</v>
      </c>
      <c r="C326" s="24"/>
      <c r="D326" s="24"/>
      <c r="E326" s="24"/>
      <c r="F326" s="6">
        <f>F327+F356</f>
        <v>10748676.45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s="2" customFormat="1" ht="19.5" customHeight="1">
      <c r="A327" s="12" t="s">
        <v>4</v>
      </c>
      <c r="B327" s="7" t="s">
        <v>6</v>
      </c>
      <c r="C327" s="7"/>
      <c r="D327" s="7"/>
      <c r="E327" s="7"/>
      <c r="F327" s="5">
        <f>F330+F331+F332+F333+F334+F335+F336+F337+F338+F339+F340+F342+F343+F344+F345+F346+F347+F348+F349+F350+F351+F352+F353+F354+F355+F328+F329+F341</f>
        <v>10748271.45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s="2" customFormat="1" ht="13.5">
      <c r="A328" s="12" t="s">
        <v>383</v>
      </c>
      <c r="B328" s="7" t="s">
        <v>114</v>
      </c>
      <c r="C328" s="7" t="s">
        <v>170</v>
      </c>
      <c r="D328" s="7" t="s">
        <v>182</v>
      </c>
      <c r="E328" s="7" t="s">
        <v>189</v>
      </c>
      <c r="F328" s="5">
        <v>411065.12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s="2" customFormat="1" ht="13.5">
      <c r="A329" s="12" t="s">
        <v>383</v>
      </c>
      <c r="B329" s="7" t="s">
        <v>114</v>
      </c>
      <c r="C329" s="7" t="s">
        <v>178</v>
      </c>
      <c r="D329" s="7" t="s">
        <v>171</v>
      </c>
      <c r="E329" s="7" t="s">
        <v>189</v>
      </c>
      <c r="F329" s="5">
        <v>667395.03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6" ht="25.5">
      <c r="A330" s="12" t="s">
        <v>355</v>
      </c>
      <c r="B330" s="7" t="s">
        <v>319</v>
      </c>
      <c r="C330" s="7" t="s">
        <v>170</v>
      </c>
      <c r="D330" s="7" t="s">
        <v>179</v>
      </c>
      <c r="E330" s="7" t="s">
        <v>189</v>
      </c>
      <c r="F330" s="5">
        <v>0</v>
      </c>
    </row>
    <row r="331" spans="1:38" s="2" customFormat="1" ht="38.25">
      <c r="A331" s="25" t="s">
        <v>345</v>
      </c>
      <c r="B331" s="7" t="s">
        <v>252</v>
      </c>
      <c r="C331" s="7" t="s">
        <v>170</v>
      </c>
      <c r="D331" s="7" t="s">
        <v>74</v>
      </c>
      <c r="E331" s="7" t="s">
        <v>186</v>
      </c>
      <c r="F331" s="5">
        <f>86974.41+27908.23</f>
        <v>114882.64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s="2" customFormat="1" ht="39" customHeight="1">
      <c r="A332" s="12" t="s">
        <v>346</v>
      </c>
      <c r="B332" s="7" t="s">
        <v>252</v>
      </c>
      <c r="C332" s="7" t="s">
        <v>170</v>
      </c>
      <c r="D332" s="7" t="s">
        <v>74</v>
      </c>
      <c r="E332" s="7" t="s">
        <v>187</v>
      </c>
      <c r="F332" s="5">
        <v>934.36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s="3" customFormat="1" ht="13.5">
      <c r="A333" s="12" t="s">
        <v>373</v>
      </c>
      <c r="B333" s="7" t="s">
        <v>85</v>
      </c>
      <c r="C333" s="7" t="s">
        <v>170</v>
      </c>
      <c r="D333" s="7" t="s">
        <v>181</v>
      </c>
      <c r="E333" s="7" t="s">
        <v>189</v>
      </c>
      <c r="F333" s="5">
        <v>0</v>
      </c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</row>
    <row r="334" spans="1:38" s="2" customFormat="1" ht="38.25">
      <c r="A334" s="12" t="s">
        <v>347</v>
      </c>
      <c r="B334" s="7" t="s">
        <v>253</v>
      </c>
      <c r="C334" s="7" t="s">
        <v>170</v>
      </c>
      <c r="D334" s="7" t="s">
        <v>173</v>
      </c>
      <c r="E334" s="7" t="s">
        <v>187</v>
      </c>
      <c r="F334" s="5">
        <v>0</v>
      </c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s="2" customFormat="1" ht="38.25">
      <c r="A335" s="12" t="s">
        <v>341</v>
      </c>
      <c r="B335" s="7" t="s">
        <v>11</v>
      </c>
      <c r="C335" s="7" t="s">
        <v>170</v>
      </c>
      <c r="D335" s="7" t="s">
        <v>172</v>
      </c>
      <c r="E335" s="7" t="s">
        <v>186</v>
      </c>
      <c r="F335" s="5">
        <v>0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s="2" customFormat="1" ht="51">
      <c r="A336" s="25" t="s">
        <v>342</v>
      </c>
      <c r="B336" s="7" t="s">
        <v>5</v>
      </c>
      <c r="C336" s="7" t="s">
        <v>170</v>
      </c>
      <c r="D336" s="7" t="s">
        <v>171</v>
      </c>
      <c r="E336" s="7" t="s">
        <v>186</v>
      </c>
      <c r="F336" s="5">
        <f>401932.68+93773.16+130295.79</f>
        <v>626001.63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s="2" customFormat="1" ht="51">
      <c r="A337" s="25" t="s">
        <v>342</v>
      </c>
      <c r="B337" s="7" t="s">
        <v>5</v>
      </c>
      <c r="C337" s="7" t="s">
        <v>170</v>
      </c>
      <c r="D337" s="7" t="s">
        <v>171</v>
      </c>
      <c r="E337" s="7" t="s">
        <v>187</v>
      </c>
      <c r="F337" s="5">
        <f>66031.71+60605.86</f>
        <v>126637.57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s="2" customFormat="1" ht="51">
      <c r="A338" s="25" t="s">
        <v>342</v>
      </c>
      <c r="B338" s="7" t="s">
        <v>5</v>
      </c>
      <c r="C338" s="7" t="s">
        <v>170</v>
      </c>
      <c r="D338" s="7" t="s">
        <v>171</v>
      </c>
      <c r="E338" s="7" t="s">
        <v>189</v>
      </c>
      <c r="F338" s="5">
        <v>3000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s="2" customFormat="1" ht="51" customHeight="1">
      <c r="A339" s="25" t="s">
        <v>342</v>
      </c>
      <c r="B339" s="7" t="s">
        <v>5</v>
      </c>
      <c r="C339" s="7" t="s">
        <v>170</v>
      </c>
      <c r="D339" s="7" t="s">
        <v>173</v>
      </c>
      <c r="E339" s="7" t="s">
        <v>186</v>
      </c>
      <c r="F339" s="5">
        <f>2895400.16+4515+1228376.8</f>
        <v>4128291.96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s="2" customFormat="1" ht="38.25">
      <c r="A340" s="12" t="s">
        <v>348</v>
      </c>
      <c r="B340" s="7" t="s">
        <v>5</v>
      </c>
      <c r="C340" s="7" t="s">
        <v>170</v>
      </c>
      <c r="D340" s="7" t="s">
        <v>173</v>
      </c>
      <c r="E340" s="7" t="s">
        <v>187</v>
      </c>
      <c r="F340" s="5">
        <f>266228.6+1091748.8</f>
        <v>1357977.4</v>
      </c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s="2" customFormat="1" ht="25.5">
      <c r="A341" s="12" t="s">
        <v>573</v>
      </c>
      <c r="B341" s="7" t="s">
        <v>5</v>
      </c>
      <c r="C341" s="7" t="s">
        <v>170</v>
      </c>
      <c r="D341" s="7" t="s">
        <v>173</v>
      </c>
      <c r="E341" s="7" t="s">
        <v>190</v>
      </c>
      <c r="F341" s="5">
        <f>2610+40249</f>
        <v>42859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s="2" customFormat="1" ht="25.5">
      <c r="A342" s="12" t="s">
        <v>349</v>
      </c>
      <c r="B342" s="7" t="s">
        <v>5</v>
      </c>
      <c r="C342" s="7" t="s">
        <v>170</v>
      </c>
      <c r="D342" s="7" t="s">
        <v>173</v>
      </c>
      <c r="E342" s="7" t="s">
        <v>189</v>
      </c>
      <c r="F342" s="5">
        <v>333000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s="2" customFormat="1" ht="51">
      <c r="A343" s="25" t="s">
        <v>342</v>
      </c>
      <c r="B343" s="7" t="s">
        <v>5</v>
      </c>
      <c r="C343" s="7" t="s">
        <v>170</v>
      </c>
      <c r="D343" s="7" t="s">
        <v>174</v>
      </c>
      <c r="E343" s="7" t="s">
        <v>186</v>
      </c>
      <c r="F343" s="5">
        <f>188102.69+5150+49003.9</f>
        <v>242256.59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s="2" customFormat="1" ht="28.5" customHeight="1">
      <c r="A344" s="12" t="s">
        <v>348</v>
      </c>
      <c r="B344" s="7" t="s">
        <v>5</v>
      </c>
      <c r="C344" s="7" t="s">
        <v>170</v>
      </c>
      <c r="D344" s="7" t="s">
        <v>174</v>
      </c>
      <c r="E344" s="7" t="s">
        <v>187</v>
      </c>
      <c r="F344" s="5">
        <f>42327.15+5400</f>
        <v>47727.15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s="2" customFormat="1" ht="39.75" customHeight="1">
      <c r="A345" s="12" t="s">
        <v>349</v>
      </c>
      <c r="B345" s="7" t="s">
        <v>5</v>
      </c>
      <c r="C345" s="7" t="s">
        <v>170</v>
      </c>
      <c r="D345" s="7" t="s">
        <v>174</v>
      </c>
      <c r="E345" s="7" t="s">
        <v>189</v>
      </c>
      <c r="F345" s="5">
        <v>10000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s="2" customFormat="1" ht="48.75" customHeight="1">
      <c r="A346" s="25" t="s">
        <v>343</v>
      </c>
      <c r="B346" s="7" t="s">
        <v>8</v>
      </c>
      <c r="C346" s="7" t="s">
        <v>170</v>
      </c>
      <c r="D346" s="7" t="s">
        <v>171</v>
      </c>
      <c r="E346" s="7" t="s">
        <v>186</v>
      </c>
      <c r="F346" s="5">
        <v>222008.69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s="2" customFormat="1" ht="52.5" customHeight="1">
      <c r="A347" s="25" t="s">
        <v>372</v>
      </c>
      <c r="B347" s="7" t="s">
        <v>76</v>
      </c>
      <c r="C347" s="7" t="s">
        <v>170</v>
      </c>
      <c r="D347" s="7" t="s">
        <v>174</v>
      </c>
      <c r="E347" s="7" t="s">
        <v>186</v>
      </c>
      <c r="F347" s="5">
        <v>183120.64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s="2" customFormat="1" ht="43.5" customHeight="1">
      <c r="A348" s="25" t="s">
        <v>350</v>
      </c>
      <c r="B348" s="7" t="s">
        <v>255</v>
      </c>
      <c r="C348" s="7" t="s">
        <v>170</v>
      </c>
      <c r="D348" s="7" t="s">
        <v>173</v>
      </c>
      <c r="E348" s="7" t="s">
        <v>186</v>
      </c>
      <c r="F348" s="5">
        <f>63274.26+12736.72</f>
        <v>76010.98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s="2" customFormat="1" ht="32.25" customHeight="1">
      <c r="A349" s="12" t="s">
        <v>528</v>
      </c>
      <c r="B349" s="7" t="s">
        <v>255</v>
      </c>
      <c r="C349" s="7" t="s">
        <v>170</v>
      </c>
      <c r="D349" s="7" t="s">
        <v>173</v>
      </c>
      <c r="E349" s="7" t="s">
        <v>187</v>
      </c>
      <c r="F349" s="5">
        <v>717.71</v>
      </c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s="2" customFormat="1" ht="68.25" customHeight="1">
      <c r="A350" s="25" t="s">
        <v>357</v>
      </c>
      <c r="B350" s="7" t="s">
        <v>98</v>
      </c>
      <c r="C350" s="7" t="s">
        <v>171</v>
      </c>
      <c r="D350" s="7" t="s">
        <v>173</v>
      </c>
      <c r="E350" s="7" t="s">
        <v>186</v>
      </c>
      <c r="F350" s="5">
        <f>413940.28+172.5+117403.81</f>
        <v>531516.5900000001</v>
      </c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s="2" customFormat="1" ht="51">
      <c r="A351" s="25" t="s">
        <v>358</v>
      </c>
      <c r="B351" s="7" t="s">
        <v>98</v>
      </c>
      <c r="C351" s="7" t="s">
        <v>171</v>
      </c>
      <c r="D351" s="7" t="s">
        <v>173</v>
      </c>
      <c r="E351" s="7" t="s">
        <v>187</v>
      </c>
      <c r="F351" s="5">
        <f>1284.59+48077.82</f>
        <v>49362.409999999996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s="3" customFormat="1" ht="42" customHeight="1">
      <c r="A352" s="12" t="s">
        <v>354</v>
      </c>
      <c r="B352" s="7" t="s">
        <v>200</v>
      </c>
      <c r="C352" s="7" t="s">
        <v>170</v>
      </c>
      <c r="D352" s="7" t="s">
        <v>178</v>
      </c>
      <c r="E352" s="7" t="s">
        <v>187</v>
      </c>
      <c r="F352" s="5">
        <v>300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</row>
    <row r="353" spans="1:38" s="26" customFormat="1" ht="66" customHeight="1">
      <c r="A353" s="25" t="s">
        <v>351</v>
      </c>
      <c r="B353" s="7" t="s">
        <v>199</v>
      </c>
      <c r="C353" s="7" t="s">
        <v>170</v>
      </c>
      <c r="D353" s="7" t="s">
        <v>173</v>
      </c>
      <c r="E353" s="7" t="s">
        <v>186</v>
      </c>
      <c r="F353" s="5">
        <v>1548035.16</v>
      </c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</row>
    <row r="354" spans="1:38" s="2" customFormat="1" ht="56.25" customHeight="1">
      <c r="A354" s="25" t="s">
        <v>352</v>
      </c>
      <c r="B354" s="7" t="s">
        <v>254</v>
      </c>
      <c r="C354" s="7" t="s">
        <v>170</v>
      </c>
      <c r="D354" s="7" t="s">
        <v>173</v>
      </c>
      <c r="E354" s="7" t="s">
        <v>186</v>
      </c>
      <c r="F354" s="5">
        <f>17364.7+7485.4</f>
        <v>24850.1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s="3" customFormat="1" ht="37.5" customHeight="1">
      <c r="A355" s="12" t="s">
        <v>353</v>
      </c>
      <c r="B355" s="7" t="s">
        <v>254</v>
      </c>
      <c r="C355" s="7" t="s">
        <v>170</v>
      </c>
      <c r="D355" s="7" t="s">
        <v>173</v>
      </c>
      <c r="E355" s="7" t="s">
        <v>187</v>
      </c>
      <c r="F355" s="5">
        <v>320.72</v>
      </c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</row>
    <row r="356" spans="1:38" s="3" customFormat="1" ht="13.5">
      <c r="A356" s="12" t="s">
        <v>188</v>
      </c>
      <c r="B356" s="7" t="s">
        <v>9</v>
      </c>
      <c r="C356" s="7"/>
      <c r="D356" s="7"/>
      <c r="E356" s="7"/>
      <c r="F356" s="5">
        <f>F357</f>
        <v>405</v>
      </c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</row>
    <row r="357" spans="1:38" s="3" customFormat="1" ht="39" customHeight="1">
      <c r="A357" s="12" t="s">
        <v>349</v>
      </c>
      <c r="B357" s="7" t="s">
        <v>10</v>
      </c>
      <c r="C357" s="7" t="s">
        <v>170</v>
      </c>
      <c r="D357" s="7" t="s">
        <v>173</v>
      </c>
      <c r="E357" s="7" t="s">
        <v>189</v>
      </c>
      <c r="F357" s="5">
        <v>405</v>
      </c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</row>
  </sheetData>
  <sheetProtection/>
  <mergeCells count="2">
    <mergeCell ref="A2:F2"/>
    <mergeCell ref="B1:F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2020-04-23T11:00:45Z</cp:lastPrinted>
  <dcterms:created xsi:type="dcterms:W3CDTF">2008-10-16T09:22:50Z</dcterms:created>
  <dcterms:modified xsi:type="dcterms:W3CDTF">2020-05-29T09:08:29Z</dcterms:modified>
  <cp:category/>
  <cp:version/>
  <cp:contentType/>
  <cp:contentStatus/>
</cp:coreProperties>
</file>